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Projets\OSMV\16_Etudes spécifiques\2019\ES 8_Segmentation des prix dans la grande distribution suisse\"/>
    </mc:Choice>
  </mc:AlternateContent>
  <xr:revisionPtr revIDLastSave="0" documentId="13_ncr:1_{09BB0D96-9A01-41E4-BA4C-7A452B8AE3B2}" xr6:coauthVersionLast="41" xr6:coauthVersionMax="41" xr10:uidLastSave="{00000000-0000-0000-0000-000000000000}"/>
  <bookViews>
    <workbookView xWindow="825" yWindow="75" windowWidth="13335" windowHeight="14850" activeTab="1" xr2:uid="{00000000-000D-0000-FFFF-FFFF00000000}"/>
  </bookViews>
  <sheets>
    <sheet name="TOTAL SWITZERLAND" sheetId="1" r:id="rId1"/>
    <sheet name="2015-2018" sheetId="9" r:id="rId2"/>
    <sheet name="Gauss" sheetId="10" r:id="rId3"/>
    <sheet name="COOP" sheetId="2" r:id="rId4"/>
    <sheet name="DENNER" sheetId="3" r:id="rId5"/>
    <sheet name="VOLG" sheetId="4" r:id="rId6"/>
    <sheet name="SPAR" sheetId="6" r:id="rId7"/>
    <sheet name="MANOR" sheetId="7" r:id="rId8"/>
    <sheet name="GLOBUS" sheetId="8" r:id="rId9"/>
  </sheets>
  <externalReferences>
    <externalReference r:id="rId10"/>
  </externalReferences>
  <definedNames>
    <definedName name="Settings.CanvasVisible">[1]S!$B$9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9" i="9" l="1"/>
  <c r="H230" i="9"/>
  <c r="G112" i="9"/>
  <c r="I50" i="9"/>
  <c r="H53" i="9"/>
  <c r="H139" i="9"/>
  <c r="G139" i="9"/>
  <c r="H111" i="9"/>
  <c r="AB125" i="1"/>
  <c r="P124" i="1"/>
  <c r="P126" i="1"/>
  <c r="O125" i="1"/>
  <c r="AB124" i="1" l="1"/>
  <c r="P125" i="1"/>
  <c r="F316" i="9"/>
  <c r="F315" i="9"/>
  <c r="G229" i="9"/>
  <c r="G108" i="9"/>
  <c r="G54" i="9"/>
  <c r="G53" i="9"/>
  <c r="G47" i="9"/>
  <c r="G48" i="9"/>
  <c r="G49" i="9"/>
  <c r="G50" i="9"/>
  <c r="G51" i="9"/>
  <c r="G52" i="9"/>
  <c r="G55" i="9"/>
  <c r="G46" i="9"/>
  <c r="BJ85" i="1"/>
  <c r="BJ84" i="1"/>
  <c r="BJ83" i="1"/>
  <c r="BJ82" i="1"/>
  <c r="BJ81" i="1"/>
  <c r="BJ80" i="1"/>
  <c r="BJ79" i="1"/>
  <c r="BJ78" i="1"/>
  <c r="BJ77" i="1"/>
  <c r="BJ76" i="1"/>
  <c r="BJ48" i="1"/>
  <c r="BJ57" i="1"/>
  <c r="BJ56" i="1"/>
  <c r="BJ55" i="1"/>
  <c r="BJ54" i="1"/>
  <c r="BJ53" i="1"/>
  <c r="BJ52" i="1"/>
  <c r="BJ51" i="1"/>
  <c r="BJ50" i="1"/>
  <c r="BJ49" i="1"/>
  <c r="BJ65" i="1"/>
  <c r="BJ63" i="1"/>
  <c r="BJ64" i="1"/>
  <c r="BJ66" i="1"/>
  <c r="BJ67" i="1"/>
  <c r="BJ68" i="1"/>
  <c r="BJ69" i="1"/>
  <c r="BJ70" i="1"/>
  <c r="BJ71" i="1"/>
  <c r="BJ62" i="1"/>
  <c r="F49" i="9" l="1"/>
  <c r="P2" i="1" l="1"/>
  <c r="O2" i="1"/>
  <c r="E371" i="9" l="1"/>
  <c r="E372" i="9"/>
  <c r="E373" i="9"/>
  <c r="E374" i="9"/>
  <c r="E375" i="9"/>
  <c r="E376" i="9"/>
  <c r="E377" i="9"/>
  <c r="E378" i="9"/>
  <c r="E379" i="9"/>
  <c r="E370" i="9"/>
  <c r="E341" i="9"/>
  <c r="E342" i="9"/>
  <c r="E343" i="9"/>
  <c r="E344" i="9"/>
  <c r="E345" i="9"/>
  <c r="E346" i="9"/>
  <c r="E347" i="9"/>
  <c r="E348" i="9"/>
  <c r="E349" i="9"/>
  <c r="E340" i="9"/>
  <c r="E311" i="9"/>
  <c r="E312" i="9"/>
  <c r="E313" i="9"/>
  <c r="E314" i="9"/>
  <c r="E315" i="9"/>
  <c r="E316" i="9"/>
  <c r="E317" i="9"/>
  <c r="E318" i="9"/>
  <c r="E319" i="9"/>
  <c r="E310" i="9"/>
  <c r="E282" i="9"/>
  <c r="E283" i="9"/>
  <c r="E284" i="9"/>
  <c r="E285" i="9"/>
  <c r="E286" i="9"/>
  <c r="E287" i="9"/>
  <c r="E288" i="9"/>
  <c r="E289" i="9"/>
  <c r="E290" i="9"/>
  <c r="E281" i="9"/>
  <c r="E253" i="9"/>
  <c r="E254" i="9"/>
  <c r="E255" i="9"/>
  <c r="E256" i="9"/>
  <c r="E257" i="9"/>
  <c r="E258" i="9"/>
  <c r="E259" i="9"/>
  <c r="E260" i="9"/>
  <c r="E261" i="9"/>
  <c r="E252" i="9"/>
  <c r="E224" i="9"/>
  <c r="E225" i="9"/>
  <c r="E226" i="9"/>
  <c r="E227" i="9"/>
  <c r="E228" i="9"/>
  <c r="E229" i="9"/>
  <c r="E230" i="9"/>
  <c r="E231" i="9"/>
  <c r="E232" i="9"/>
  <c r="E223" i="9"/>
  <c r="BG77" i="1"/>
  <c r="BG78" i="1"/>
  <c r="BG79" i="1"/>
  <c r="BG80" i="1"/>
  <c r="BG81" i="1"/>
  <c r="BG82" i="1"/>
  <c r="BG83" i="1"/>
  <c r="BG84" i="1"/>
  <c r="BG85" i="1"/>
  <c r="BG76" i="1"/>
  <c r="AR85" i="1"/>
  <c r="AR77" i="1"/>
  <c r="AR78" i="1"/>
  <c r="AR79" i="1"/>
  <c r="AR80" i="1"/>
  <c r="AR81" i="1"/>
  <c r="AR82" i="1"/>
  <c r="AR83" i="1"/>
  <c r="AR84" i="1"/>
  <c r="AR76" i="1"/>
  <c r="AC77" i="1"/>
  <c r="AC78" i="1"/>
  <c r="AC79" i="1"/>
  <c r="AC80" i="1"/>
  <c r="AC81" i="1"/>
  <c r="AC82" i="1"/>
  <c r="AC83" i="1"/>
  <c r="AC84" i="1"/>
  <c r="AC85" i="1"/>
  <c r="AC76" i="1"/>
  <c r="AB76" i="1"/>
  <c r="N77" i="1"/>
  <c r="N78" i="1"/>
  <c r="N79" i="1"/>
  <c r="N80" i="1"/>
  <c r="N81" i="1"/>
  <c r="N82" i="1"/>
  <c r="N83" i="1"/>
  <c r="N84" i="1"/>
  <c r="N85" i="1"/>
  <c r="N76" i="1"/>
  <c r="BG63" i="1"/>
  <c r="BG64" i="1"/>
  <c r="BG65" i="1"/>
  <c r="BG66" i="1"/>
  <c r="BG67" i="1"/>
  <c r="BG68" i="1"/>
  <c r="BG69" i="1"/>
  <c r="BG70" i="1"/>
  <c r="BG71" i="1"/>
  <c r="BG62" i="1"/>
  <c r="AR63" i="1"/>
  <c r="AR64" i="1"/>
  <c r="AR65" i="1"/>
  <c r="AR66" i="1"/>
  <c r="AR67" i="1"/>
  <c r="AR68" i="1"/>
  <c r="AR69" i="1"/>
  <c r="AR70" i="1"/>
  <c r="AR71" i="1"/>
  <c r="AR62" i="1"/>
  <c r="AC63" i="1"/>
  <c r="AC64" i="1"/>
  <c r="AC65" i="1"/>
  <c r="AC66" i="1"/>
  <c r="AC67" i="1"/>
  <c r="AC68" i="1"/>
  <c r="AC69" i="1"/>
  <c r="AC70" i="1"/>
  <c r="AC71" i="1"/>
  <c r="AC62" i="1"/>
  <c r="N63" i="1"/>
  <c r="N64" i="1"/>
  <c r="N65" i="1"/>
  <c r="N66" i="1"/>
  <c r="N67" i="1"/>
  <c r="N68" i="1"/>
  <c r="N69" i="1"/>
  <c r="N70" i="1"/>
  <c r="N71" i="1"/>
  <c r="N62" i="1"/>
  <c r="AC49" i="1"/>
  <c r="N55" i="1"/>
  <c r="BG42" i="1"/>
  <c r="BF42" i="1"/>
  <c r="AR42" i="1"/>
  <c r="AQ42" i="1"/>
  <c r="AC42" i="1"/>
  <c r="AB42" i="1"/>
  <c r="N42" i="1"/>
  <c r="M42" i="1"/>
  <c r="BG29" i="1"/>
  <c r="BF29" i="1"/>
  <c r="AR29" i="1"/>
  <c r="AQ29" i="1"/>
  <c r="AC29" i="1"/>
  <c r="AB29" i="1"/>
  <c r="N29" i="1"/>
  <c r="M29" i="1"/>
  <c r="BG16" i="1"/>
  <c r="BF16" i="1"/>
  <c r="AR16" i="1"/>
  <c r="AQ16" i="1"/>
  <c r="AC16" i="1"/>
  <c r="AC53" i="1" s="1"/>
  <c r="AB16" i="1"/>
  <c r="N16" i="1"/>
  <c r="M16" i="1"/>
  <c r="BG52" i="1" s="1"/>
  <c r="E38" i="10"/>
  <c r="F38" i="10" s="1"/>
  <c r="E39" i="10"/>
  <c r="F39" i="10"/>
  <c r="E40" i="10"/>
  <c r="F40" i="10"/>
  <c r="E41" i="10"/>
  <c r="F41" i="10"/>
  <c r="E42" i="10"/>
  <c r="F42" i="10"/>
  <c r="E43" i="10"/>
  <c r="F43" i="10"/>
  <c r="E44" i="10"/>
  <c r="F44" i="10"/>
  <c r="E45" i="10"/>
  <c r="F45" i="10"/>
  <c r="E46" i="10"/>
  <c r="F46" i="10"/>
  <c r="E47" i="10"/>
  <c r="F47" i="10"/>
  <c r="E48" i="10"/>
  <c r="F48" i="10"/>
  <c r="E49" i="10"/>
  <c r="F49" i="10"/>
  <c r="E50" i="10"/>
  <c r="F50" i="10"/>
  <c r="E51" i="10"/>
  <c r="F51" i="10"/>
  <c r="F2" i="10"/>
  <c r="E37" i="10"/>
  <c r="F37" i="10" s="1"/>
  <c r="E2" i="10"/>
  <c r="E168" i="9"/>
  <c r="E194" i="9"/>
  <c r="E195" i="9"/>
  <c r="E196" i="9"/>
  <c r="E197" i="9"/>
  <c r="E198" i="9"/>
  <c r="E199" i="9"/>
  <c r="E200" i="9"/>
  <c r="E201" i="9"/>
  <c r="E202" i="9"/>
  <c r="E193" i="9"/>
  <c r="E164" i="9"/>
  <c r="E165" i="9"/>
  <c r="E166" i="9"/>
  <c r="E167" i="9"/>
  <c r="E169" i="9"/>
  <c r="E170" i="9"/>
  <c r="E171" i="9"/>
  <c r="E172" i="9"/>
  <c r="E163" i="9"/>
  <c r="E135" i="9"/>
  <c r="E136" i="9"/>
  <c r="E137" i="9"/>
  <c r="E138" i="9"/>
  <c r="E139" i="9"/>
  <c r="E140" i="9"/>
  <c r="E141" i="9"/>
  <c r="E142" i="9"/>
  <c r="E143" i="9"/>
  <c r="E134" i="9"/>
  <c r="E110" i="9"/>
  <c r="E105" i="9"/>
  <c r="E106" i="9"/>
  <c r="E107" i="9"/>
  <c r="E108" i="9"/>
  <c r="E109" i="9"/>
  <c r="E111" i="9"/>
  <c r="E112" i="9"/>
  <c r="E113" i="9"/>
  <c r="E104" i="9"/>
  <c r="E50" i="9"/>
  <c r="E76" i="9"/>
  <c r="E77" i="9"/>
  <c r="E78" i="9"/>
  <c r="E79" i="9"/>
  <c r="E80" i="9"/>
  <c r="E81" i="9"/>
  <c r="E82" i="9"/>
  <c r="E83" i="9"/>
  <c r="E84" i="9"/>
  <c r="E75" i="9"/>
  <c r="E3" i="10"/>
  <c r="F3" i="10" s="1"/>
  <c r="E4" i="10"/>
  <c r="F4" i="10" s="1"/>
  <c r="E5" i="10"/>
  <c r="F5" i="10" s="1"/>
  <c r="E6" i="10"/>
  <c r="F6" i="10"/>
  <c r="E7" i="10"/>
  <c r="F7" i="10" s="1"/>
  <c r="E8" i="10"/>
  <c r="F8" i="10"/>
  <c r="E9" i="10"/>
  <c r="F9" i="10" s="1"/>
  <c r="E10" i="10"/>
  <c r="F10" i="10" s="1"/>
  <c r="E11" i="10"/>
  <c r="F11" i="10" s="1"/>
  <c r="E12" i="10"/>
  <c r="F12" i="10"/>
  <c r="E13" i="10"/>
  <c r="F13" i="10" s="1"/>
  <c r="E14" i="10"/>
  <c r="F14" i="10"/>
  <c r="E15" i="10"/>
  <c r="F15" i="10" s="1"/>
  <c r="E16" i="10"/>
  <c r="F16" i="10"/>
  <c r="E17" i="10"/>
  <c r="F17" i="10" s="1"/>
  <c r="E18" i="10"/>
  <c r="F18" i="10" s="1"/>
  <c r="E47" i="9"/>
  <c r="E48" i="9"/>
  <c r="E49" i="9"/>
  <c r="E51" i="9"/>
  <c r="E52" i="9"/>
  <c r="E53" i="9"/>
  <c r="E54" i="9"/>
  <c r="E55" i="9"/>
  <c r="E46" i="9"/>
  <c r="AC48" i="1" l="1"/>
  <c r="N51" i="1"/>
  <c r="AR55" i="1"/>
  <c r="AC57" i="1"/>
  <c r="AR51" i="1"/>
  <c r="N48" i="1"/>
  <c r="N54" i="1"/>
  <c r="N50" i="1"/>
  <c r="AC56" i="1"/>
  <c r="AC52" i="1"/>
  <c r="AR48" i="1"/>
  <c r="AR54" i="1"/>
  <c r="AR50" i="1"/>
  <c r="N57" i="1"/>
  <c r="N53" i="1"/>
  <c r="N49" i="1"/>
  <c r="AC55" i="1"/>
  <c r="AC51" i="1"/>
  <c r="AR57" i="1"/>
  <c r="AR53" i="1"/>
  <c r="AR49" i="1"/>
  <c r="N56" i="1"/>
  <c r="N52" i="1"/>
  <c r="AC54" i="1"/>
  <c r="AC50" i="1"/>
  <c r="AR56" i="1"/>
  <c r="AR52" i="1"/>
  <c r="BG51" i="1"/>
  <c r="M57" i="1"/>
  <c r="M53" i="1"/>
  <c r="M49" i="1"/>
  <c r="BG48" i="1"/>
  <c r="BG54" i="1"/>
  <c r="BG50" i="1"/>
  <c r="M54" i="1"/>
  <c r="M56" i="1"/>
  <c r="M52" i="1"/>
  <c r="BG57" i="1"/>
  <c r="BG53" i="1"/>
  <c r="BG49" i="1"/>
  <c r="M48" i="1"/>
  <c r="M50" i="1"/>
  <c r="BG55" i="1"/>
  <c r="M55" i="1"/>
  <c r="M51" i="1"/>
  <c r="BG56" i="1"/>
  <c r="P91" i="1"/>
  <c r="P92" i="1"/>
  <c r="P93" i="1"/>
  <c r="P94" i="1"/>
  <c r="P95" i="1"/>
  <c r="P96" i="1"/>
  <c r="P97" i="1"/>
  <c r="P98" i="1"/>
  <c r="P99" i="1"/>
  <c r="P90" i="1"/>
  <c r="AC58" i="1" l="1"/>
  <c r="N58" i="1"/>
  <c r="M58" i="1"/>
  <c r="BG43" i="1"/>
  <c r="AR43" i="1"/>
  <c r="BG30" i="1"/>
  <c r="BG17" i="1"/>
  <c r="AR17" i="1" l="1"/>
  <c r="AR30" i="1"/>
  <c r="N30" i="1" l="1"/>
  <c r="AC17" i="1"/>
  <c r="N17" i="1"/>
  <c r="AB51" i="1"/>
  <c r="N43" i="1"/>
  <c r="AB52" i="1" l="1"/>
  <c r="AD79" i="1"/>
  <c r="AB55" i="1"/>
  <c r="BF77" i="1"/>
  <c r="BH77" i="1" s="1"/>
  <c r="BF81" i="1"/>
  <c r="BH81" i="1" s="1"/>
  <c r="BF85" i="1"/>
  <c r="BH85" i="1" s="1"/>
  <c r="AQ76" i="1"/>
  <c r="AQ85" i="1"/>
  <c r="AS85" i="1" s="1"/>
  <c r="AQ84" i="1"/>
  <c r="AS84" i="1" s="1"/>
  <c r="AQ83" i="1"/>
  <c r="AS83" i="1" s="1"/>
  <c r="AQ82" i="1"/>
  <c r="AQ81" i="1"/>
  <c r="AS81" i="1" s="1"/>
  <c r="AQ80" i="1"/>
  <c r="AQ79" i="1"/>
  <c r="AS79" i="1" s="1"/>
  <c r="AQ78" i="1"/>
  <c r="AS78" i="1" s="1"/>
  <c r="AQ77" i="1"/>
  <c r="AS77" i="1" s="1"/>
  <c r="AB78" i="1"/>
  <c r="AB82" i="1"/>
  <c r="AD82" i="1" s="1"/>
  <c r="M78" i="1"/>
  <c r="M80" i="1"/>
  <c r="M82" i="1"/>
  <c r="M84" i="1"/>
  <c r="O84" i="1" s="1"/>
  <c r="BF78" i="1"/>
  <c r="BF82" i="1"/>
  <c r="BF76" i="1"/>
  <c r="AB79" i="1"/>
  <c r="AB83" i="1"/>
  <c r="BF79" i="1"/>
  <c r="BH79" i="1" s="1"/>
  <c r="BF83" i="1"/>
  <c r="BH83" i="1" s="1"/>
  <c r="AB80" i="1"/>
  <c r="AB84" i="1"/>
  <c r="M77" i="1"/>
  <c r="M79" i="1"/>
  <c r="O79" i="1" s="1"/>
  <c r="M81" i="1"/>
  <c r="M83" i="1"/>
  <c r="M85" i="1"/>
  <c r="BF80" i="1"/>
  <c r="BH80" i="1" s="1"/>
  <c r="M76" i="1"/>
  <c r="AB85" i="1"/>
  <c r="AB81" i="1"/>
  <c r="BF84" i="1"/>
  <c r="BH84" i="1" s="1"/>
  <c r="AB77" i="1"/>
  <c r="AB56" i="1"/>
  <c r="AB48" i="1"/>
  <c r="BF50" i="1"/>
  <c r="BF52" i="1"/>
  <c r="BF54" i="1"/>
  <c r="BF56" i="1"/>
  <c r="BF48" i="1"/>
  <c r="AQ50" i="1"/>
  <c r="AQ52" i="1"/>
  <c r="AQ54" i="1"/>
  <c r="AQ56" i="1"/>
  <c r="BF49" i="1"/>
  <c r="BF51" i="1"/>
  <c r="BF53" i="1"/>
  <c r="BF55" i="1"/>
  <c r="BF57" i="1"/>
  <c r="AQ48" i="1"/>
  <c r="AQ51" i="1"/>
  <c r="AQ49" i="1"/>
  <c r="AQ53" i="1"/>
  <c r="AQ55" i="1"/>
  <c r="AQ57" i="1"/>
  <c r="AB54" i="1"/>
  <c r="AB50" i="1"/>
  <c r="O57" i="1"/>
  <c r="BF62" i="1"/>
  <c r="AB64" i="1"/>
  <c r="AD64" i="1" s="1"/>
  <c r="AB68" i="1"/>
  <c r="M65" i="1"/>
  <c r="M69" i="1"/>
  <c r="O69" i="1" s="1"/>
  <c r="BF71" i="1"/>
  <c r="BF70" i="1"/>
  <c r="BF69" i="1"/>
  <c r="BH69" i="1" s="1"/>
  <c r="BF68" i="1"/>
  <c r="BH68" i="1" s="1"/>
  <c r="BF67" i="1"/>
  <c r="BF66" i="1"/>
  <c r="BF65" i="1"/>
  <c r="BH65" i="1" s="1"/>
  <c r="BF64" i="1"/>
  <c r="BH64" i="1" s="1"/>
  <c r="BF63" i="1"/>
  <c r="M62" i="1"/>
  <c r="AB66" i="1"/>
  <c r="AB70" i="1"/>
  <c r="AD70" i="1" s="1"/>
  <c r="M63" i="1"/>
  <c r="M67" i="1"/>
  <c r="O67" i="1" s="1"/>
  <c r="AQ70" i="1"/>
  <c r="AS70" i="1" s="1"/>
  <c r="AQ66" i="1"/>
  <c r="AS66" i="1" s="1"/>
  <c r="AB69" i="1"/>
  <c r="AD69" i="1" s="1"/>
  <c r="M66" i="1"/>
  <c r="AB63" i="1"/>
  <c r="AD63" i="1" s="1"/>
  <c r="AB71" i="1"/>
  <c r="AD71" i="1" s="1"/>
  <c r="AQ71" i="1"/>
  <c r="AQ63" i="1"/>
  <c r="M64" i="1"/>
  <c r="AQ69" i="1"/>
  <c r="AS69" i="1" s="1"/>
  <c r="AQ65" i="1"/>
  <c r="AS65" i="1" s="1"/>
  <c r="AB62" i="1"/>
  <c r="M68" i="1"/>
  <c r="AB67" i="1"/>
  <c r="AQ62" i="1"/>
  <c r="AQ68" i="1"/>
  <c r="AS68" i="1" s="1"/>
  <c r="AQ64" i="1"/>
  <c r="AB65" i="1"/>
  <c r="AD65" i="1" s="1"/>
  <c r="M70" i="1"/>
  <c r="AQ67" i="1"/>
  <c r="M71" i="1"/>
  <c r="O52" i="1"/>
  <c r="AB57" i="1"/>
  <c r="AB53" i="1"/>
  <c r="AB49" i="1"/>
  <c r="AD49" i="1" s="1"/>
  <c r="AC43" i="1"/>
  <c r="AC30" i="1"/>
  <c r="O63" i="1"/>
  <c r="O64" i="1"/>
  <c r="O65" i="1"/>
  <c r="O66" i="1"/>
  <c r="O70" i="1"/>
  <c r="O71" i="1"/>
  <c r="AD50" i="1"/>
  <c r="AD51" i="1"/>
  <c r="AD54" i="1"/>
  <c r="O77" i="1"/>
  <c r="O80" i="1"/>
  <c r="O81" i="1"/>
  <c r="O82" i="1"/>
  <c r="O83" i="1"/>
  <c r="O49" i="1"/>
  <c r="AD77" i="1"/>
  <c r="AD80" i="1"/>
  <c r="AD81" i="1"/>
  <c r="AD83" i="1"/>
  <c r="AD84" i="1"/>
  <c r="AD85" i="1"/>
  <c r="O62" i="1"/>
  <c r="AS80" i="1" l="1"/>
  <c r="AS82" i="1"/>
  <c r="AD66" i="1"/>
  <c r="AS67" i="1"/>
  <c r="AD68" i="1"/>
  <c r="AS63" i="1"/>
  <c r="BH66" i="1"/>
  <c r="BH70" i="1"/>
  <c r="AS71" i="1"/>
  <c r="AB72" i="1"/>
  <c r="O53" i="1"/>
  <c r="AS52" i="1"/>
  <c r="AD55" i="1"/>
  <c r="O56" i="1"/>
  <c r="BH51" i="1"/>
  <c r="BH56" i="1"/>
  <c r="BH52" i="1"/>
  <c r="AS55" i="1"/>
  <c r="AD76" i="1"/>
  <c r="AB86" i="1"/>
  <c r="BG86" i="1"/>
  <c r="BI82" i="1" s="1"/>
  <c r="N86" i="1"/>
  <c r="P80" i="1" s="1"/>
  <c r="AS62" i="1"/>
  <c r="AQ72" i="1"/>
  <c r="BH63" i="1"/>
  <c r="BH67" i="1"/>
  <c r="BH71" i="1"/>
  <c r="AS54" i="1"/>
  <c r="AR58" i="1"/>
  <c r="AT53" i="1" s="1"/>
  <c r="BH57" i="1"/>
  <c r="AS49" i="1"/>
  <c r="BH49" i="1"/>
  <c r="BH54" i="1"/>
  <c r="AB58" i="1"/>
  <c r="BF86" i="1"/>
  <c r="BH76" i="1"/>
  <c r="BG72" i="1"/>
  <c r="BI63" i="1" s="1"/>
  <c r="BI62" i="1"/>
  <c r="AC86" i="1"/>
  <c r="AE81" i="1" s="1"/>
  <c r="BF72" i="1"/>
  <c r="BH62" i="1"/>
  <c r="BI65" i="1"/>
  <c r="BI69" i="1"/>
  <c r="AS57" i="1"/>
  <c r="AS51" i="1"/>
  <c r="BH55" i="1"/>
  <c r="AS56" i="1"/>
  <c r="BF58" i="1"/>
  <c r="BH48" i="1"/>
  <c r="BH82" i="1"/>
  <c r="BI80" i="1"/>
  <c r="M72" i="1"/>
  <c r="AR72" i="1"/>
  <c r="AT68" i="1" s="1"/>
  <c r="AS48" i="1"/>
  <c r="AQ58" i="1"/>
  <c r="AE85" i="1"/>
  <c r="N72" i="1"/>
  <c r="P64" i="1" s="1"/>
  <c r="O78" i="1"/>
  <c r="AC72" i="1"/>
  <c r="AE69" i="1" s="1"/>
  <c r="O68" i="1"/>
  <c r="AD67" i="1"/>
  <c r="AD62" i="1"/>
  <c r="AD78" i="1"/>
  <c r="O85" i="1"/>
  <c r="AS64" i="1"/>
  <c r="AS50" i="1"/>
  <c r="AT50" i="1"/>
  <c r="BI66" i="1"/>
  <c r="BI70" i="1"/>
  <c r="AS53" i="1"/>
  <c r="BH53" i="1"/>
  <c r="BG58" i="1"/>
  <c r="BI57" i="1" s="1"/>
  <c r="BH50" i="1"/>
  <c r="O76" i="1"/>
  <c r="M86" i="1"/>
  <c r="N87" i="1" s="1"/>
  <c r="BH78" i="1"/>
  <c r="AS76" i="1"/>
  <c r="AQ86" i="1"/>
  <c r="AR86" i="1"/>
  <c r="AT77" i="1" s="1"/>
  <c r="BI77" i="1"/>
  <c r="BI81" i="1"/>
  <c r="AD53" i="1"/>
  <c r="AD48" i="1"/>
  <c r="O48" i="1"/>
  <c r="AD57" i="1"/>
  <c r="O55" i="1"/>
  <c r="O51" i="1"/>
  <c r="AD56" i="1"/>
  <c r="AD52" i="1"/>
  <c r="O54" i="1"/>
  <c r="O50" i="1"/>
  <c r="AR59" i="1" l="1"/>
  <c r="AE83" i="1"/>
  <c r="P77" i="1"/>
  <c r="P76" i="1"/>
  <c r="P79" i="1"/>
  <c r="P81" i="1"/>
  <c r="P62" i="1"/>
  <c r="N59" i="1"/>
  <c r="AE77" i="1"/>
  <c r="BI83" i="1"/>
  <c r="BI84" i="1"/>
  <c r="AT79" i="1"/>
  <c r="AT78" i="1"/>
  <c r="AT76" i="1"/>
  <c r="AT81" i="1"/>
  <c r="P85" i="1"/>
  <c r="AC87" i="1"/>
  <c r="BI79" i="1"/>
  <c r="P83" i="1"/>
  <c r="BI78" i="1"/>
  <c r="AT85" i="1"/>
  <c r="P82" i="1"/>
  <c r="P84" i="1"/>
  <c r="AT83" i="1"/>
  <c r="AR87" i="1"/>
  <c r="AE68" i="1"/>
  <c r="N73" i="1"/>
  <c r="AT62" i="1"/>
  <c r="AT67" i="1"/>
  <c r="AT66" i="1"/>
  <c r="AT71" i="1"/>
  <c r="AT63" i="1"/>
  <c r="P63" i="1"/>
  <c r="AC73" i="1"/>
  <c r="BI71" i="1"/>
  <c r="P66" i="1"/>
  <c r="BI67" i="1"/>
  <c r="AT69" i="1"/>
  <c r="P67" i="1"/>
  <c r="BI48" i="1"/>
  <c r="P48" i="1"/>
  <c r="AC59" i="1"/>
  <c r="BI54" i="1"/>
  <c r="BI50" i="1"/>
  <c r="BI52" i="1"/>
  <c r="AT84" i="1"/>
  <c r="BI53" i="1"/>
  <c r="AE66" i="1"/>
  <c r="AE67" i="1"/>
  <c r="AT80" i="1"/>
  <c r="AE62" i="1"/>
  <c r="P65" i="1"/>
  <c r="BI55" i="1"/>
  <c r="AE84" i="1"/>
  <c r="BI68" i="1"/>
  <c r="AT65" i="1"/>
  <c r="P70" i="1"/>
  <c r="AT48" i="1"/>
  <c r="P78" i="1"/>
  <c r="AE71" i="1"/>
  <c r="AT49" i="1"/>
  <c r="P68" i="1"/>
  <c r="AT82" i="1"/>
  <c r="BI49" i="1"/>
  <c r="AE65" i="1"/>
  <c r="AE70" i="1"/>
  <c r="AT51" i="1"/>
  <c r="AE76" i="1"/>
  <c r="BI64" i="1"/>
  <c r="AE63" i="1"/>
  <c r="P69" i="1"/>
  <c r="AT54" i="1"/>
  <c r="AE79" i="1"/>
  <c r="BI85" i="1"/>
  <c r="BI76" i="1"/>
  <c r="AT56" i="1"/>
  <c r="BI56" i="1"/>
  <c r="BI51" i="1"/>
  <c r="P71" i="1"/>
  <c r="AT57" i="1"/>
  <c r="AT55" i="1"/>
  <c r="AE80" i="1"/>
  <c r="AE82" i="1"/>
  <c r="AT70" i="1"/>
  <c r="AE64" i="1"/>
  <c r="AT52" i="1"/>
  <c r="AE78" i="1"/>
  <c r="AT64" i="1"/>
  <c r="AR73" i="1"/>
  <c r="AE50" i="1"/>
  <c r="AE54" i="1"/>
  <c r="AE48" i="1"/>
  <c r="AE51" i="1"/>
  <c r="AE55" i="1"/>
  <c r="AE53" i="1"/>
  <c r="AE52" i="1"/>
  <c r="AE56" i="1"/>
  <c r="AE49" i="1"/>
  <c r="AE57" i="1"/>
  <c r="P52" i="1"/>
  <c r="P56" i="1"/>
  <c r="P53" i="1"/>
  <c r="P57" i="1"/>
  <c r="P51" i="1"/>
  <c r="P49" i="1"/>
  <c r="P50" i="1"/>
  <c r="P54" i="1"/>
  <c r="P55" i="1"/>
  <c r="BI86" i="1" l="1"/>
  <c r="P86" i="1"/>
  <c r="AT86" i="1"/>
  <c r="P72" i="1"/>
  <c r="BI72" i="1"/>
  <c r="AT72" i="1"/>
  <c r="AT58" i="1"/>
  <c r="AE86" i="1"/>
  <c r="AE72" i="1"/>
  <c r="BI58" i="1"/>
  <c r="AE58" i="1"/>
  <c r="P58" i="1"/>
</calcChain>
</file>

<file path=xl/sharedStrings.xml><?xml version="1.0" encoding="utf-8"?>
<sst xmlns="http://schemas.openxmlformats.org/spreadsheetml/2006/main" count="1067" uniqueCount="105">
  <si>
    <t>ETAT DU VAUD</t>
  </si>
  <si>
    <t>PREISSEGMENT BY TOTAL SWITZERLAND</t>
  </si>
  <si>
    <t>Mengenmässige Anteile in %</t>
  </si>
  <si>
    <t>Ausländische Weine</t>
  </si>
  <si>
    <t>Inländische Weine</t>
  </si>
  <si>
    <t>Waadtländer Weine</t>
  </si>
  <si>
    <t>Walliser Weine</t>
  </si>
  <si>
    <t>Q1 17</t>
  </si>
  <si>
    <t>Q2 17</t>
  </si>
  <si>
    <t>Q3 17</t>
  </si>
  <si>
    <t>Q4 17</t>
  </si>
  <si>
    <t>Q1 18</t>
  </si>
  <si>
    <t>Q2 18</t>
  </si>
  <si>
    <t>Q3 18</t>
  </si>
  <si>
    <t>Q4 18</t>
  </si>
  <si>
    <t>Q1 19</t>
  </si>
  <si>
    <t>Q2 19</t>
  </si>
  <si>
    <t>Q3 19</t>
  </si>
  <si>
    <t>FY 2017</t>
  </si>
  <si>
    <t>FY 2018</t>
  </si>
  <si>
    <t>MAT YA</t>
  </si>
  <si>
    <t>MAT TY</t>
  </si>
  <si>
    <t>Weisswein</t>
  </si>
  <si>
    <t>0.00 bis 3.00 CHF/ Flasche</t>
  </si>
  <si>
    <t>3.01 bis 5.00 CHF / Flasche</t>
  </si>
  <si>
    <t>5.01 bis 8.00 CHF / Flasche</t>
  </si>
  <si>
    <t>8.01 bis 10.00 CHF / Flasche</t>
  </si>
  <si>
    <t>10.01 bis 12.00 CHF / Flasche</t>
  </si>
  <si>
    <t>12.01 bis 15.00 CHF / Flasche</t>
  </si>
  <si>
    <t>15.01 bis 18.00 CHF / Flasche</t>
  </si>
  <si>
    <t>18.01 bis 20.00 CHF / Flasche</t>
  </si>
  <si>
    <t>20.01 bis 25.00 CHF / Flasche</t>
  </si>
  <si>
    <t>über 25.00 CHF / Flasche</t>
  </si>
  <si>
    <t>Rotwein</t>
  </si>
  <si>
    <t>Roséwein</t>
  </si>
  <si>
    <t>Quelle: Nielsen RMS Panel 30.10.19</t>
  </si>
  <si>
    <t>BIS 3</t>
  </si>
  <si>
    <t>BIS 4.5</t>
  </si>
  <si>
    <t>BIS 6</t>
  </si>
  <si>
    <t>BIS 9</t>
  </si>
  <si>
    <t>BIS 12</t>
  </si>
  <si>
    <t>ÜBER 12</t>
  </si>
  <si>
    <t>PREISSEGMENT BY COOP</t>
  </si>
  <si>
    <t>PREISSEGMENT BY DENNER</t>
  </si>
  <si>
    <t>PREISSEGMENT BY VOLG</t>
  </si>
  <si>
    <t>PREISSEGMENT BY SPAR</t>
  </si>
  <si>
    <t>PREISSEGMENT BY MANOR</t>
  </si>
  <si>
    <t>PREISSEGMENT BY GLOBUS</t>
  </si>
  <si>
    <t>Vins étrangers</t>
  </si>
  <si>
    <t>Vins suisses</t>
  </si>
  <si>
    <t>Écart</t>
  </si>
  <si>
    <t>Vins blancs</t>
  </si>
  <si>
    <t>Vins rouges</t>
  </si>
  <si>
    <t>Vins rosés</t>
  </si>
  <si>
    <t>Vins vaudois</t>
  </si>
  <si>
    <t>Vins valaisans</t>
  </si>
  <si>
    <t>CHF 25 +</t>
  </si>
  <si>
    <t>CHF 20.01 - 25</t>
  </si>
  <si>
    <t>CHF 18.01 - 20</t>
  </si>
  <si>
    <t>CHF 15.01 - 18</t>
  </si>
  <si>
    <t>CHF 12.01 -15</t>
  </si>
  <si>
    <t>CHF 10.01 -12</t>
  </si>
  <si>
    <t>CHF 8.01 -10</t>
  </si>
  <si>
    <t>CHF 5.01 - 8</t>
  </si>
  <si>
    <t>CHF 3.01 - 5</t>
  </si>
  <si>
    <t>CHF 3 -</t>
  </si>
  <si>
    <t>Classe de prix</t>
  </si>
  <si>
    <t>2015 1</t>
  </si>
  <si>
    <t>Vins blancs étrangers 2015</t>
  </si>
  <si>
    <t>Vins blancs étrangers en 2018</t>
  </si>
  <si>
    <t>Vins blancs étrangers 2018</t>
  </si>
  <si>
    <t>Vins blancs suisses 2018</t>
  </si>
  <si>
    <t>Moyenne</t>
  </si>
  <si>
    <t>Ecart type</t>
  </si>
  <si>
    <t>Variable X</t>
  </si>
  <si>
    <t>Courbe de Gauss</t>
  </si>
  <si>
    <t>Diff</t>
  </si>
  <si>
    <t>Vins rouges étrangers 2018</t>
  </si>
  <si>
    <t>Vins rouges suisses 2018</t>
  </si>
  <si>
    <t>Vins rosés étrangers 2018</t>
  </si>
  <si>
    <t>Vins rosés suisses 2018</t>
  </si>
  <si>
    <t>Vins blancs suisses 2015</t>
  </si>
  <si>
    <t>Vins blancs suisses en 2018</t>
  </si>
  <si>
    <t>Vins rouges étrangers 2015</t>
  </si>
  <si>
    <t>Vins rouges étrangers en 2018</t>
  </si>
  <si>
    <t>Vins rouges suisses 2015</t>
  </si>
  <si>
    <t>Vins rouges suisses en 2018</t>
  </si>
  <si>
    <t>Vins rosés étrangers 2015</t>
  </si>
  <si>
    <t>Vins rosés étrangers en 2018</t>
  </si>
  <si>
    <t>Vins rosés suisses 2015</t>
  </si>
  <si>
    <t>Vins rosés suisses en 2018</t>
  </si>
  <si>
    <t xml:space="preserve">CHF 3 - 0 </t>
  </si>
  <si>
    <t>CHF 0 - 3</t>
  </si>
  <si>
    <t>Vins blancs vaudois 2015</t>
  </si>
  <si>
    <t>Vins blancs vaudois en 2018</t>
  </si>
  <si>
    <t>Vins rouges vaudois 2015</t>
  </si>
  <si>
    <t>Vins rouges vaudois en 2018</t>
  </si>
  <si>
    <t>Vins rosés vaudois en 2018</t>
  </si>
  <si>
    <t>Vins rosés vaudois 2015</t>
  </si>
  <si>
    <t>Vins blancs valaisans 2015</t>
  </si>
  <si>
    <t>Vins blancs valaisans en 2018</t>
  </si>
  <si>
    <t>Vins rouges valaisans 2015</t>
  </si>
  <si>
    <t>Vins rouges valaisans en 2018</t>
  </si>
  <si>
    <t>Vins rosés valaisans 2015</t>
  </si>
  <si>
    <t>Vins rosés valaisans 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</si>
</sst>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C_H_F_-;\-* #,##0.00\ _C_H_F_-;_-* &quot;-&quot;??\ _C_H_F_-;_-@_-"/>
    <numFmt numFmtId="164" formatCode="_ * #,##0.00_ ;_ * \-#,##0.00_ ;_ * &quot;-&quot;??_ ;_ @_ "/>
    <numFmt numFmtId="165" formatCode="_ * #,##0.0_ ;_ * \-#,##0.0_ ;_ * &quot;-&quot;??_ ;_ @_ "/>
    <numFmt numFmtId="166" formatCode="0.0"/>
    <numFmt numFmtId="167" formatCode="0.0%"/>
    <numFmt numFmtId="168" formatCode="\+0%"/>
    <numFmt numFmtId="169" formatCode="\+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sz val="12"/>
      <color rgb="FF21252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BEB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1" xfId="0" applyFill="1" applyBorder="1"/>
    <xf numFmtId="0" fontId="0" fillId="0" borderId="5" xfId="0" applyBorder="1"/>
    <xf numFmtId="2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4" borderId="5" xfId="0" applyFont="1" applyFill="1" applyBorder="1"/>
    <xf numFmtId="0" fontId="0" fillId="4" borderId="6" xfId="0" quotePrefix="1" applyFill="1" applyBorder="1"/>
    <xf numFmtId="0" fontId="0" fillId="4" borderId="7" xfId="0" quotePrefix="1" applyFill="1" applyBorder="1"/>
    <xf numFmtId="0" fontId="0" fillId="4" borderId="8" xfId="0" quotePrefix="1" applyFill="1" applyBorder="1"/>
    <xf numFmtId="0" fontId="0" fillId="4" borderId="10" xfId="0" quotePrefix="1" applyFill="1" applyBorder="1"/>
    <xf numFmtId="0" fontId="0" fillId="4" borderId="11" xfId="0" quotePrefix="1" applyFill="1" applyBorder="1"/>
    <xf numFmtId="0" fontId="0" fillId="4" borderId="12" xfId="0" quotePrefix="1" applyFill="1" applyBorder="1"/>
    <xf numFmtId="0" fontId="0" fillId="0" borderId="5" xfId="0" applyBorder="1" applyAlignment="1">
      <alignment horizontal="left" indent="1"/>
    </xf>
    <xf numFmtId="165" fontId="0" fillId="0" borderId="6" xfId="1" quotePrefix="1" applyNumberFormat="1" applyFont="1" applyBorder="1" applyAlignment="1">
      <alignment horizontal="center"/>
    </xf>
    <xf numFmtId="165" fontId="0" fillId="0" borderId="7" xfId="1" quotePrefix="1" applyNumberFormat="1" applyFont="1" applyBorder="1" applyAlignment="1">
      <alignment horizontal="center"/>
    </xf>
    <xf numFmtId="165" fontId="0" fillId="0" borderId="8" xfId="1" quotePrefix="1" applyNumberFormat="1" applyFont="1" applyBorder="1" applyAlignment="1">
      <alignment horizontal="center"/>
    </xf>
    <xf numFmtId="165" fontId="0" fillId="2" borderId="7" xfId="1" quotePrefix="1" applyNumberFormat="1" applyFont="1" applyFill="1" applyBorder="1" applyAlignment="1">
      <alignment horizontal="center"/>
    </xf>
    <xf numFmtId="165" fontId="0" fillId="2" borderId="8" xfId="1" quotePrefix="1" applyNumberFormat="1" applyFont="1" applyFill="1" applyBorder="1" applyAlignment="1">
      <alignment horizontal="center"/>
    </xf>
    <xf numFmtId="0" fontId="0" fillId="0" borderId="13" xfId="0" applyBorder="1" applyAlignment="1">
      <alignment horizontal="left" indent="1"/>
    </xf>
    <xf numFmtId="0" fontId="0" fillId="0" borderId="0" xfId="0" quotePrefix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0" fillId="0" borderId="7" xfId="0" quotePrefix="1" applyNumberFormat="1" applyBorder="1" applyAlignment="1">
      <alignment horizontal="right" indent="1"/>
    </xf>
    <xf numFmtId="3" fontId="0" fillId="0" borderId="8" xfId="0" quotePrefix="1" applyNumberFormat="1" applyBorder="1" applyAlignment="1">
      <alignment horizontal="right" indent="1"/>
    </xf>
    <xf numFmtId="3" fontId="0" fillId="0" borderId="14" xfId="0" quotePrefix="1" applyNumberFormat="1" applyBorder="1" applyAlignment="1">
      <alignment horizontal="right" indent="1"/>
    </xf>
    <xf numFmtId="3" fontId="0" fillId="0" borderId="0" xfId="0" quotePrefix="1" applyNumberFormat="1" applyBorder="1" applyAlignment="1">
      <alignment horizontal="right" indent="1"/>
    </xf>
    <xf numFmtId="3" fontId="0" fillId="2" borderId="0" xfId="0" quotePrefix="1" applyNumberFormat="1" applyFill="1" applyBorder="1" applyAlignment="1">
      <alignment horizontal="right" indent="1"/>
    </xf>
    <xf numFmtId="3" fontId="0" fillId="0" borderId="15" xfId="0" quotePrefix="1" applyNumberFormat="1" applyBorder="1" applyAlignment="1">
      <alignment horizontal="right" indent="1"/>
    </xf>
    <xf numFmtId="3" fontId="0" fillId="0" borderId="6" xfId="0" quotePrefix="1" applyNumberFormat="1" applyBorder="1" applyAlignment="1">
      <alignment horizontal="right" indent="1"/>
    </xf>
    <xf numFmtId="0" fontId="4" fillId="4" borderId="1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0" xfId="0" applyBorder="1"/>
    <xf numFmtId="0" fontId="0" fillId="2" borderId="0" xfId="0" applyFill="1" applyBorder="1"/>
    <xf numFmtId="0" fontId="0" fillId="0" borderId="15" xfId="0" applyBorder="1"/>
    <xf numFmtId="165" fontId="0" fillId="0" borderId="16" xfId="1" quotePrefix="1" applyNumberFormat="1" applyFont="1" applyBorder="1" applyAlignment="1">
      <alignment horizontal="center"/>
    </xf>
    <xf numFmtId="165" fontId="0" fillId="0" borderId="17" xfId="1" quotePrefix="1" applyNumberFormat="1" applyFont="1" applyBorder="1" applyAlignment="1">
      <alignment horizontal="center"/>
    </xf>
    <xf numFmtId="165" fontId="0" fillId="0" borderId="18" xfId="1" quotePrefix="1" applyNumberFormat="1" applyFont="1" applyBorder="1" applyAlignment="1">
      <alignment horizontal="center"/>
    </xf>
    <xf numFmtId="165" fontId="0" fillId="2" borderId="17" xfId="1" quotePrefix="1" applyNumberFormat="1" applyFont="1" applyFill="1" applyBorder="1" applyAlignment="1">
      <alignment horizontal="center"/>
    </xf>
    <xf numFmtId="0" fontId="6" fillId="0" borderId="0" xfId="0" applyFont="1"/>
    <xf numFmtId="166" fontId="0" fillId="0" borderId="0" xfId="0" applyNumberFormat="1"/>
    <xf numFmtId="166" fontId="0" fillId="2" borderId="0" xfId="0" applyNumberFormat="1" applyFill="1"/>
    <xf numFmtId="0" fontId="0" fillId="0" borderId="19" xfId="0" applyBorder="1"/>
    <xf numFmtId="1" fontId="7" fillId="5" borderId="20" xfId="0" quotePrefix="1" applyNumberFormat="1" applyFont="1" applyFill="1" applyBorder="1" applyAlignment="1">
      <alignment horizontal="center"/>
    </xf>
    <xf numFmtId="1" fontId="7" fillId="5" borderId="21" xfId="0" quotePrefix="1" applyNumberFormat="1" applyFont="1" applyFill="1" applyBorder="1" applyAlignment="1">
      <alignment horizontal="center"/>
    </xf>
    <xf numFmtId="1" fontId="7" fillId="5" borderId="21" xfId="0" applyNumberFormat="1" applyFont="1" applyFill="1" applyBorder="1" applyAlignment="1">
      <alignment horizontal="center"/>
    </xf>
    <xf numFmtId="1" fontId="7" fillId="5" borderId="22" xfId="0" quotePrefix="1" applyNumberFormat="1" applyFont="1" applyFill="1" applyBorder="1" applyAlignment="1">
      <alignment horizontal="center"/>
    </xf>
    <xf numFmtId="0" fontId="4" fillId="6" borderId="9" xfId="0" quotePrefix="1" applyFont="1" applyFill="1" applyBorder="1" applyAlignment="1">
      <alignment horizontal="left"/>
    </xf>
    <xf numFmtId="0" fontId="0" fillId="6" borderId="6" xfId="0" quotePrefix="1" applyFill="1" applyBorder="1"/>
    <xf numFmtId="0" fontId="0" fillId="6" borderId="7" xfId="0" quotePrefix="1" applyFill="1" applyBorder="1"/>
    <xf numFmtId="0" fontId="0" fillId="6" borderId="8" xfId="0" quotePrefix="1" applyFill="1" applyBorder="1"/>
    <xf numFmtId="0" fontId="0" fillId="6" borderId="9" xfId="0" applyFill="1" applyBorder="1" applyAlignment="1">
      <alignment horizontal="left" indent="1"/>
    </xf>
    <xf numFmtId="167" fontId="0" fillId="6" borderId="6" xfId="1" quotePrefix="1" applyNumberFormat="1" applyFont="1" applyFill="1" applyBorder="1" applyAlignment="1">
      <alignment horizontal="center"/>
    </xf>
    <xf numFmtId="167" fontId="0" fillId="6" borderId="7" xfId="1" quotePrefix="1" applyNumberFormat="1" applyFont="1" applyFill="1" applyBorder="1" applyAlignment="1">
      <alignment horizontal="center"/>
    </xf>
    <xf numFmtId="167" fontId="0" fillId="6" borderId="7" xfId="1" quotePrefix="1" applyNumberFormat="1" applyFont="1" applyFill="1" applyBorder="1" applyAlignment="1">
      <alignment horizontal="right" indent="1"/>
    </xf>
    <xf numFmtId="0" fontId="0" fillId="0" borderId="0" xfId="0" applyBorder="1" applyAlignment="1">
      <alignment horizontal="left" indent="1"/>
    </xf>
    <xf numFmtId="167" fontId="0" fillId="0" borderId="6" xfId="1" quotePrefix="1" applyNumberFormat="1" applyFont="1" applyFill="1" applyBorder="1" applyAlignment="1">
      <alignment horizontal="center"/>
    </xf>
    <xf numFmtId="167" fontId="0" fillId="0" borderId="7" xfId="1" quotePrefix="1" applyNumberFormat="1" applyFont="1" applyFill="1" applyBorder="1" applyAlignment="1">
      <alignment horizontal="center"/>
    </xf>
    <xf numFmtId="165" fontId="0" fillId="0" borderId="0" xfId="1" quotePrefix="1" applyNumberFormat="1" applyFont="1" applyFill="1" applyBorder="1" applyAlignment="1">
      <alignment horizontal="center"/>
    </xf>
    <xf numFmtId="167" fontId="0" fillId="0" borderId="8" xfId="1" quotePrefix="1" applyNumberFormat="1" applyFont="1" applyFill="1" applyBorder="1" applyAlignment="1">
      <alignment horizontal="center"/>
    </xf>
    <xf numFmtId="165" fontId="0" fillId="0" borderId="14" xfId="1" quotePrefix="1" applyNumberFormat="1" applyFont="1" applyFill="1" applyBorder="1" applyAlignment="1">
      <alignment horizontal="center"/>
    </xf>
    <xf numFmtId="167" fontId="0" fillId="0" borderId="8" xfId="1" quotePrefix="1" applyNumberFormat="1" applyFont="1" applyFill="1" applyBorder="1" applyAlignment="1">
      <alignment horizontal="right" indent="1"/>
    </xf>
    <xf numFmtId="165" fontId="0" fillId="0" borderId="15" xfId="1" quotePrefix="1" applyNumberFormat="1" applyFont="1" applyFill="1" applyBorder="1" applyAlignment="1">
      <alignment horizontal="center"/>
    </xf>
    <xf numFmtId="3" fontId="0" fillId="0" borderId="14" xfId="0" quotePrefix="1" applyNumberFormat="1" applyFill="1" applyBorder="1" applyAlignment="1">
      <alignment horizontal="right" indent="1"/>
    </xf>
    <xf numFmtId="3" fontId="0" fillId="0" borderId="0" xfId="0" quotePrefix="1" applyNumberFormat="1" applyFill="1" applyBorder="1" applyAlignment="1">
      <alignment horizontal="right" indent="1"/>
    </xf>
    <xf numFmtId="3" fontId="0" fillId="0" borderId="15" xfId="0" quotePrefix="1" applyNumberFormat="1" applyFill="1" applyBorder="1" applyAlignment="1">
      <alignment horizontal="right" indent="1"/>
    </xf>
    <xf numFmtId="0" fontId="4" fillId="7" borderId="9" xfId="0" quotePrefix="1" applyFont="1" applyFill="1" applyBorder="1" applyAlignment="1">
      <alignment horizontal="left"/>
    </xf>
    <xf numFmtId="0" fontId="0" fillId="7" borderId="6" xfId="0" quotePrefix="1" applyFill="1" applyBorder="1"/>
    <xf numFmtId="0" fontId="0" fillId="7" borderId="7" xfId="0" quotePrefix="1" applyFill="1" applyBorder="1"/>
    <xf numFmtId="0" fontId="0" fillId="7" borderId="8" xfId="0" quotePrefix="1" applyFill="1" applyBorder="1"/>
    <xf numFmtId="0" fontId="0" fillId="7" borderId="9" xfId="0" applyFill="1" applyBorder="1" applyAlignment="1">
      <alignment horizontal="left" indent="1"/>
    </xf>
    <xf numFmtId="167" fontId="0" fillId="7" borderId="6" xfId="1" quotePrefix="1" applyNumberFormat="1" applyFont="1" applyFill="1" applyBorder="1" applyAlignment="1">
      <alignment horizontal="center"/>
    </xf>
    <xf numFmtId="167" fontId="0" fillId="7" borderId="7" xfId="1" quotePrefix="1" applyNumberFormat="1" applyFont="1" applyFill="1" applyBorder="1" applyAlignment="1">
      <alignment horizontal="center"/>
    </xf>
    <xf numFmtId="0" fontId="0" fillId="0" borderId="14" xfId="0" applyFill="1" applyBorder="1"/>
    <xf numFmtId="0" fontId="0" fillId="0" borderId="0" xfId="0" applyFill="1" applyBorder="1"/>
    <xf numFmtId="0" fontId="0" fillId="0" borderId="15" xfId="0" applyFill="1" applyBorder="1"/>
    <xf numFmtId="0" fontId="4" fillId="8" borderId="9" xfId="0" applyFont="1" applyFill="1" applyBorder="1"/>
    <xf numFmtId="0" fontId="0" fillId="8" borderId="6" xfId="0" quotePrefix="1" applyFill="1" applyBorder="1"/>
    <xf numFmtId="0" fontId="0" fillId="8" borderId="7" xfId="0" quotePrefix="1" applyFill="1" applyBorder="1"/>
    <xf numFmtId="0" fontId="0" fillId="8" borderId="8" xfId="0" quotePrefix="1" applyFill="1" applyBorder="1"/>
    <xf numFmtId="0" fontId="0" fillId="8" borderId="9" xfId="0" applyFill="1" applyBorder="1" applyAlignment="1">
      <alignment horizontal="left" indent="1"/>
    </xf>
    <xf numFmtId="167" fontId="0" fillId="8" borderId="6" xfId="1" quotePrefix="1" applyNumberFormat="1" applyFont="1" applyFill="1" applyBorder="1" applyAlignment="1">
      <alignment horizontal="center"/>
    </xf>
    <xf numFmtId="167" fontId="0" fillId="8" borderId="7" xfId="1" quotePrefix="1" applyNumberFormat="1" applyFont="1" applyFill="1" applyBorder="1" applyAlignment="1">
      <alignment horizontal="center"/>
    </xf>
    <xf numFmtId="167" fontId="0" fillId="8" borderId="8" xfId="1" quotePrefix="1" applyNumberFormat="1" applyFont="1" applyFill="1" applyBorder="1" applyAlignment="1">
      <alignment horizontal="center"/>
    </xf>
    <xf numFmtId="165" fontId="0" fillId="0" borderId="23" xfId="1" quotePrefix="1" applyNumberFormat="1" applyFont="1" applyFill="1" applyBorder="1" applyAlignment="1">
      <alignment horizontal="center"/>
    </xf>
    <xf numFmtId="167" fontId="0" fillId="0" borderId="18" xfId="1" quotePrefix="1" applyNumberFormat="1" applyFont="1" applyFill="1" applyBorder="1" applyAlignment="1">
      <alignment horizontal="right" indent="1"/>
    </xf>
    <xf numFmtId="165" fontId="0" fillId="0" borderId="24" xfId="1" quotePrefix="1" applyNumberFormat="1" applyFont="1" applyFill="1" applyBorder="1" applyAlignment="1">
      <alignment horizontal="center"/>
    </xf>
    <xf numFmtId="165" fontId="0" fillId="0" borderId="25" xfId="1" quotePrefix="1" applyNumberFormat="1" applyFont="1" applyFill="1" applyBorder="1" applyAlignment="1">
      <alignment horizontal="center"/>
    </xf>
    <xf numFmtId="165" fontId="0" fillId="0" borderId="14" xfId="1" quotePrefix="1" applyNumberFormat="1" applyFont="1" applyBorder="1" applyAlignment="1">
      <alignment horizontal="center"/>
    </xf>
    <xf numFmtId="165" fontId="0" fillId="0" borderId="0" xfId="1" quotePrefix="1" applyNumberFormat="1" applyFont="1" applyBorder="1" applyAlignment="1">
      <alignment horizontal="center"/>
    </xf>
    <xf numFmtId="3" fontId="0" fillId="0" borderId="26" xfId="0" quotePrefix="1" applyNumberFormat="1" applyBorder="1" applyAlignment="1">
      <alignment horizontal="right" indent="1"/>
    </xf>
    <xf numFmtId="9" fontId="0" fillId="0" borderId="0" xfId="2" quotePrefix="1" applyFont="1" applyBorder="1" applyAlignment="1">
      <alignment horizontal="right" indent="1"/>
    </xf>
    <xf numFmtId="165" fontId="0" fillId="2" borderId="0" xfId="1" quotePrefix="1" applyNumberFormat="1" applyFont="1" applyFill="1" applyBorder="1" applyAlignment="1">
      <alignment horizontal="center"/>
    </xf>
    <xf numFmtId="165" fontId="0" fillId="0" borderId="15" xfId="1" quotePrefix="1" applyNumberFormat="1" applyFont="1" applyBorder="1" applyAlignment="1">
      <alignment horizontal="center"/>
    </xf>
    <xf numFmtId="0" fontId="0" fillId="0" borderId="26" xfId="0" applyBorder="1"/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67" fontId="0" fillId="7" borderId="8" xfId="1" quotePrefix="1" applyNumberFormat="1" applyFont="1" applyFill="1" applyBorder="1" applyAlignment="1">
      <alignment horizontal="center"/>
    </xf>
    <xf numFmtId="1" fontId="7" fillId="5" borderId="26" xfId="0" quotePrefix="1" applyNumberFormat="1" applyFont="1" applyFill="1" applyBorder="1" applyAlignment="1">
      <alignment horizontal="center"/>
    </xf>
    <xf numFmtId="0" fontId="0" fillId="6" borderId="11" xfId="0" quotePrefix="1" applyFill="1" applyBorder="1"/>
    <xf numFmtId="0" fontId="0" fillId="6" borderId="7" xfId="0" applyFill="1" applyBorder="1"/>
    <xf numFmtId="0" fontId="0" fillId="0" borderId="0" xfId="0" applyFill="1"/>
    <xf numFmtId="0" fontId="0" fillId="7" borderId="11" xfId="0" quotePrefix="1" applyFill="1" applyBorder="1"/>
    <xf numFmtId="0" fontId="0" fillId="7" borderId="7" xfId="0" applyFill="1" applyBorder="1"/>
    <xf numFmtId="0" fontId="0" fillId="8" borderId="11" xfId="0" quotePrefix="1" applyFill="1" applyBorder="1"/>
    <xf numFmtId="0" fontId="0" fillId="8" borderId="7" xfId="0" applyFill="1" applyBorder="1"/>
    <xf numFmtId="9" fontId="0" fillId="0" borderId="0" xfId="2" applyFont="1"/>
    <xf numFmtId="167" fontId="0" fillId="0" borderId="0" xfId="2" applyNumberFormat="1" applyFont="1"/>
    <xf numFmtId="0" fontId="8" fillId="0" borderId="0" xfId="0" applyFont="1"/>
    <xf numFmtId="9" fontId="8" fillId="0" borderId="0" xfId="2" applyFont="1"/>
    <xf numFmtId="9" fontId="0" fillId="0" borderId="0" xfId="2" applyNumberFormat="1" applyFont="1"/>
    <xf numFmtId="168" fontId="0" fillId="0" borderId="0" xfId="2" applyNumberFormat="1" applyFont="1"/>
    <xf numFmtId="169" fontId="0" fillId="0" borderId="0" xfId="2" applyNumberFormat="1" applyFont="1"/>
    <xf numFmtId="43" fontId="0" fillId="0" borderId="0" xfId="0" applyNumberFormat="1"/>
    <xf numFmtId="167" fontId="0" fillId="0" borderId="0" xfId="0" applyNumberFormat="1"/>
    <xf numFmtId="9" fontId="0" fillId="0" borderId="0" xfId="0" applyNumberFormat="1"/>
    <xf numFmtId="10" fontId="0" fillId="0" borderId="0" xfId="2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9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767171"/>
      <color rgb="FF760000"/>
      <color rgb="FF76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'TOTAL SWITZERLAND'!$N$89</c:f>
              <c:strCache>
                <c:ptCount val="1"/>
                <c:pt idx="0">
                  <c:v>Vins blancs suisses 2018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</c:spPr>
          <c:invertIfNegative val="0"/>
          <c:cat>
            <c:strRef>
              <c:f>'TOTAL SWITZERLAND'!$A$90:$A$99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'TOTAL SWITZERLAND'!$N$90:$N$99</c:f>
              <c:numCache>
                <c:formatCode>0.0%</c:formatCode>
                <c:ptCount val="10"/>
                <c:pt idx="0">
                  <c:v>-7.0332578616245575E-3</c:v>
                </c:pt>
                <c:pt idx="1">
                  <c:v>-4.1644981039595859E-2</c:v>
                </c:pt>
                <c:pt idx="2">
                  <c:v>-2.1585657481746463E-2</c:v>
                </c:pt>
                <c:pt idx="3">
                  <c:v>-5.4882811478044836E-2</c:v>
                </c:pt>
                <c:pt idx="4">
                  <c:v>-8.3879818681679125E-2</c:v>
                </c:pt>
                <c:pt idx="5">
                  <c:v>-6.7492599306795825E-2</c:v>
                </c:pt>
                <c:pt idx="6">
                  <c:v>-7.7916565020186762E-2</c:v>
                </c:pt>
                <c:pt idx="7">
                  <c:v>-9.9282417447232735E-2</c:v>
                </c:pt>
                <c:pt idx="8">
                  <c:v>-2.7388375094948802E-2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E-4251-8355-BB7BD05EFD35}"/>
            </c:ext>
          </c:extLst>
        </c:ser>
        <c:ser>
          <c:idx val="0"/>
          <c:order val="1"/>
          <c:tx>
            <c:strRef>
              <c:f>'TOTAL SWITZERLAND'!$M$89</c:f>
              <c:strCache>
                <c:ptCount val="1"/>
                <c:pt idx="0">
                  <c:v>Vins blancs étrangers 2018</c:v>
                </c:pt>
              </c:strCache>
            </c:strRef>
          </c:tx>
          <c:spPr>
            <a:solidFill>
              <a:srgbClr val="E7E6E6">
                <a:lumMod val="50000"/>
              </a:srgbClr>
            </a:solidFill>
          </c:spPr>
          <c:invertIfNegative val="0"/>
          <c:cat>
            <c:strRef>
              <c:f>'TOTAL SWITZERLAND'!$A$90:$A$99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'TOTAL SWITZERLAND'!$M$90:$M$99</c:f>
              <c:numCache>
                <c:formatCode>0.0%</c:formatCode>
                <c:ptCount val="10"/>
                <c:pt idx="0">
                  <c:v>4.635298564497869E-3</c:v>
                </c:pt>
                <c:pt idx="1">
                  <c:v>7.4273755763196109E-3</c:v>
                </c:pt>
                <c:pt idx="2">
                  <c:v>6.5560678721115467E-3</c:v>
                </c:pt>
                <c:pt idx="3">
                  <c:v>1.8187278105678127E-2</c:v>
                </c:pt>
                <c:pt idx="4">
                  <c:v>4.9337862193301635E-2</c:v>
                </c:pt>
                <c:pt idx="5">
                  <c:v>5.2944614190662972E-2</c:v>
                </c:pt>
                <c:pt idx="6">
                  <c:v>4.6421090962103465E-2</c:v>
                </c:pt>
                <c:pt idx="7">
                  <c:v>0.1123073840816704</c:v>
                </c:pt>
                <c:pt idx="8">
                  <c:v>0.11744258049366953</c:v>
                </c:pt>
                <c:pt idx="9">
                  <c:v>0.10355827633393953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E-4251-8355-BB7BD05EF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 anchor="b" anchorCtr="0"/>
              <a:lstStyle/>
              <a:p>
                <a:pPr>
                  <a:defRPr b="0"/>
                </a:pPr>
                <a:r>
                  <a:rPr lang="fr-CH" b="0"/>
                  <a:t>Prix par litre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 algn="ctr" rtl="0">
                  <a:def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defRPr>
                </a:pPr>
                <a:r>
                  <a: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rPr>
                  <a:t>Parts de marché</a:t>
                </a:r>
              </a:p>
            </c:rich>
          </c:tx>
          <c:layout>
            <c:manualLayout>
              <c:xMode val="edge"/>
              <c:yMode val="edge"/>
              <c:x val="0.37741453935295904"/>
              <c:y val="3.3333333333333333E-2"/>
            </c:manualLayout>
          </c:layout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'TOTAL SWITZERLAND'!$N$119</c:f>
              <c:strCache>
                <c:ptCount val="1"/>
                <c:pt idx="0">
                  <c:v>Vins rouges suisses 2018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</c:spPr>
          <c:invertIfNegative val="0"/>
          <c:cat>
            <c:strRef>
              <c:f>'TOTAL SWITZERLAND'!$A$90:$A$99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'TOTAL SWITZERLAND'!$N$120:$N$129</c:f>
              <c:numCache>
                <c:formatCode>General</c:formatCode>
                <c:ptCount val="10"/>
                <c:pt idx="0">
                  <c:v>-4.6224221665483152E-3</c:v>
                </c:pt>
                <c:pt idx="1">
                  <c:v>-9.1428528390469048E-3</c:v>
                </c:pt>
                <c:pt idx="2">
                  <c:v>-7.5800809225703772E-3</c:v>
                </c:pt>
                <c:pt idx="3">
                  <c:v>-2.0072997712324878E-2</c:v>
                </c:pt>
                <c:pt idx="4">
                  <c:v>-2.7094346900287048E-2</c:v>
                </c:pt>
                <c:pt idx="5">
                  <c:v>-2.6584506698599599E-2</c:v>
                </c:pt>
                <c:pt idx="6">
                  <c:v>-1.7256613526960316E-2</c:v>
                </c:pt>
                <c:pt idx="7">
                  <c:v>-1.240863095703296E-2</c:v>
                </c:pt>
                <c:pt idx="8">
                  <c:v>-2.3149740800920663E-3</c:v>
                </c:pt>
                <c:pt idx="9">
                  <c:v>-4.1791110676872757E-5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4-461F-ABED-143A60E14FCC}"/>
            </c:ext>
          </c:extLst>
        </c:ser>
        <c:ser>
          <c:idx val="0"/>
          <c:order val="1"/>
          <c:tx>
            <c:strRef>
              <c:f>'TOTAL SWITZERLAND'!$M$119</c:f>
              <c:strCache>
                <c:ptCount val="1"/>
                <c:pt idx="0">
                  <c:v>Vins rouges étrangers 2018</c:v>
                </c:pt>
              </c:strCache>
            </c:strRef>
          </c:tx>
          <c:spPr>
            <a:solidFill>
              <a:srgbClr val="767171"/>
            </a:solidFill>
          </c:spPr>
          <c:invertIfNegative val="0"/>
          <c:cat>
            <c:strRef>
              <c:f>'TOTAL SWITZERLAND'!$A$90:$A$99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'TOTAL SWITZERLAND'!$M$120:$M$129</c:f>
              <c:numCache>
                <c:formatCode>General</c:formatCode>
                <c:ptCount val="10"/>
                <c:pt idx="0">
                  <c:v>2.632326071544509E-2</c:v>
                </c:pt>
                <c:pt idx="1">
                  <c:v>3.1110021530659164E-2</c:v>
                </c:pt>
                <c:pt idx="2">
                  <c:v>2.9177628566100993E-2</c:v>
                </c:pt>
                <c:pt idx="3">
                  <c:v>6.0026865622137132E-2</c:v>
                </c:pt>
                <c:pt idx="4">
                  <c:v>9.6451418911006517E-2</c:v>
                </c:pt>
                <c:pt idx="5">
                  <c:v>7.0111400139865804E-2</c:v>
                </c:pt>
                <c:pt idx="6">
                  <c:v>0.124948904952984</c:v>
                </c:pt>
                <c:pt idx="7">
                  <c:v>0.21390353388279881</c:v>
                </c:pt>
                <c:pt idx="8">
                  <c:v>0.13169907626722038</c:v>
                </c:pt>
                <c:pt idx="9">
                  <c:v>8.912867249764285E-2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4-461F-ABED-143A60E14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</a:t>
                </a:r>
                <a:r>
                  <a:rPr lang="fr-CH" b="0" baseline="0"/>
                  <a:t> par litre</a:t>
                </a:r>
                <a:endParaRPr lang="fr-CH" b="0"/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 algn="ctr" rtl="0">
                  <a:def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defRPr>
                </a:pPr>
                <a:r>
                  <a: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rPr>
                  <a:t>Parts de marché</a:t>
                </a:r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'TOTAL SWITZERLAND'!$N$148</c:f>
              <c:strCache>
                <c:ptCount val="1"/>
                <c:pt idx="0">
                  <c:v>Vins rosés suisses 2018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</c:spPr>
          <c:invertIfNegative val="0"/>
          <c:cat>
            <c:strRef>
              <c:f>'TOTAL SWITZERLAND'!$A$90:$A$99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'TOTAL SWITZERLAND'!$N$149:$N$158</c:f>
              <c:numCache>
                <c:formatCode>General</c:formatCode>
                <c:ptCount val="10"/>
                <c:pt idx="0">
                  <c:v>-5.3063072677497964E-4</c:v>
                </c:pt>
                <c:pt idx="1">
                  <c:v>-6.5447784261504207E-3</c:v>
                </c:pt>
                <c:pt idx="2">
                  <c:v>-6.5530130625261205E-3</c:v>
                </c:pt>
                <c:pt idx="3">
                  <c:v>-1.9829755246309103E-2</c:v>
                </c:pt>
                <c:pt idx="4">
                  <c:v>-3.4514380967316301E-2</c:v>
                </c:pt>
                <c:pt idx="5">
                  <c:v>-9.093260590414845E-2</c:v>
                </c:pt>
                <c:pt idx="6">
                  <c:v>-0.15747680146986445</c:v>
                </c:pt>
                <c:pt idx="7">
                  <c:v>-3.713548717866292E-2</c:v>
                </c:pt>
                <c:pt idx="8">
                  <c:v>-4.9506831918051266E-7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0-49D8-89E1-15E2A41641FE}"/>
            </c:ext>
          </c:extLst>
        </c:ser>
        <c:ser>
          <c:idx val="0"/>
          <c:order val="1"/>
          <c:tx>
            <c:strRef>
              <c:f>'TOTAL SWITZERLAND'!$M$148</c:f>
              <c:strCache>
                <c:ptCount val="1"/>
                <c:pt idx="0">
                  <c:v>Vins rosés étrangers 2018</c:v>
                </c:pt>
              </c:strCache>
            </c:strRef>
          </c:tx>
          <c:spPr>
            <a:solidFill>
              <a:srgbClr val="767171"/>
            </a:solidFill>
          </c:spPr>
          <c:invertIfNegative val="0"/>
          <c:cat>
            <c:strRef>
              <c:f>'TOTAL SWITZERLAND'!$A$90:$A$99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'TOTAL SWITZERLAND'!$M$149:$M$158</c:f>
              <c:numCache>
                <c:formatCode>General</c:formatCode>
                <c:ptCount val="10"/>
                <c:pt idx="0">
                  <c:v>2.8526661665046445E-3</c:v>
                </c:pt>
                <c:pt idx="1">
                  <c:v>3.7126905994463773E-3</c:v>
                </c:pt>
                <c:pt idx="2">
                  <c:v>1.7977993454107665E-3</c:v>
                </c:pt>
                <c:pt idx="3">
                  <c:v>1.2332869679849383E-2</c:v>
                </c:pt>
                <c:pt idx="4">
                  <c:v>1.4700954724401491E-2</c:v>
                </c:pt>
                <c:pt idx="5">
                  <c:v>3.2009054733548689E-2</c:v>
                </c:pt>
                <c:pt idx="6">
                  <c:v>5.7835803561973646E-2</c:v>
                </c:pt>
                <c:pt idx="7">
                  <c:v>0.32319637493814335</c:v>
                </c:pt>
                <c:pt idx="8">
                  <c:v>0.11553809544940291</c:v>
                </c:pt>
                <c:pt idx="9">
                  <c:v>8.2505742751246808E-2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0-49D8-89E1-15E2A4164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 par litre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 algn="ctr" rtl="0">
                  <a:def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defRPr>
                </a:pPr>
                <a:r>
                  <a: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rPr>
                  <a:t>Parts de marché</a:t>
                </a:r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  <c:majorUnit val="5.000000000000001E-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'2015-2018'!$B$45</c:f>
              <c:strCache>
                <c:ptCount val="1"/>
                <c:pt idx="0">
                  <c:v>Vins blancs étrangers 2015</c:v>
                </c:pt>
              </c:strCache>
            </c:strRef>
          </c:tx>
          <c:spPr>
            <a:gradFill>
              <a:gsLst>
                <a:gs pos="0">
                  <a:srgbClr val="FFC000">
                    <a:lumMod val="75000"/>
                  </a:srgbClr>
                </a:gs>
                <a:gs pos="50000">
                  <a:srgbClr val="FFC000">
                    <a:lumMod val="75000"/>
                  </a:srgbClr>
                </a:gs>
                <a:gs pos="100000">
                  <a:srgbClr val="FFC000">
                    <a:lumMod val="75000"/>
                  </a:srgbClr>
                </a:gs>
              </a:gsLst>
              <a:lin ang="5400000" scaled="1"/>
            </a:gradFill>
          </c:spPr>
          <c:invertIfNegative val="0"/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'2015-2018'!$B$46:$B$55</c:f>
              <c:numCache>
                <c:formatCode>General</c:formatCode>
                <c:ptCount val="10"/>
                <c:pt idx="0">
                  <c:v>-2.1296428205589105E-3</c:v>
                </c:pt>
                <c:pt idx="1">
                  <c:v>-5.8728688913113067E-3</c:v>
                </c:pt>
                <c:pt idx="2">
                  <c:v>-8.8261723809875056E-3</c:v>
                </c:pt>
                <c:pt idx="3">
                  <c:v>-1.5161534229195483E-2</c:v>
                </c:pt>
                <c:pt idx="4">
                  <c:v>-2.8202119114465452E-2</c:v>
                </c:pt>
                <c:pt idx="5">
                  <c:v>-8.4949731173656701E-2</c:v>
                </c:pt>
                <c:pt idx="6">
                  <c:v>-3.0066407433359043E-2</c:v>
                </c:pt>
                <c:pt idx="7">
                  <c:v>-0.12276602158727123</c:v>
                </c:pt>
                <c:pt idx="8">
                  <c:v>-4.1670090108440201E-2</c:v>
                </c:pt>
                <c:pt idx="9">
                  <c:v>-0.11332405511249856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5-4241-821B-4E7EDABC8958}"/>
            </c:ext>
          </c:extLst>
        </c:ser>
        <c:ser>
          <c:idx val="0"/>
          <c:order val="1"/>
          <c:tx>
            <c:strRef>
              <c:f>'2015-2018'!$C$45</c:f>
              <c:strCache>
                <c:ptCount val="1"/>
                <c:pt idx="0">
                  <c:v>Vins blancs étrangers en 2018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74000">
                  <a:srgbClr val="FFC000"/>
                </a:gs>
                <a:gs pos="83000">
                  <a:srgbClr val="FFC000"/>
                </a:gs>
                <a:gs pos="100000">
                  <a:srgbClr val="FFC000"/>
                </a:gs>
              </a:gsLst>
              <a:lin ang="5400000" scaled="1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075D9B2-7B8F-4CC1-B7A4-6D59C4F6447E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6D5-4241-821B-4E7EDABC89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C9B168-250D-4A53-ADA4-3E2983BCCAE9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6D5-4241-821B-4E7EDABC895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4436901-B3B0-4BED-BAA3-9482DCE64644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6D5-4241-821B-4E7EDABC895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F5C1DFC-0F59-4639-A4D3-562FE3DA7B40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6D5-4241-821B-4E7EDABC895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AB9720B-E7B1-412F-A384-1F17FF8993F0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6D5-4241-821B-4E7EDABC895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7200319-08BB-452A-8072-EDF8C1A041ED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6D5-4241-821B-4E7EDABC895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F0E036D-BCD0-4BF4-AEE7-961DCDF9E03E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6D5-4241-821B-4E7EDABC895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8BA9ECC-04C1-4D04-935F-3AED1EED1176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6D5-4241-821B-4E7EDABC895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D209D7D-8A4E-4D39-9799-65AC917414BD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6D5-4241-821B-4E7EDABC895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C4317F8-6AB0-4431-B608-3F0CD5834E92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6D5-4241-821B-4E7EDABC895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'2015-2018'!$C$46:$C$55</c:f>
              <c:numCache>
                <c:formatCode>General</c:formatCode>
                <c:ptCount val="10"/>
                <c:pt idx="0">
                  <c:v>4.635298564497869E-3</c:v>
                </c:pt>
                <c:pt idx="1">
                  <c:v>7.4273755763196109E-3</c:v>
                </c:pt>
                <c:pt idx="2">
                  <c:v>6.5560678721115467E-3</c:v>
                </c:pt>
                <c:pt idx="3">
                  <c:v>1.8187278105678127E-2</c:v>
                </c:pt>
                <c:pt idx="4">
                  <c:v>4.9337862193301635E-2</c:v>
                </c:pt>
                <c:pt idx="5">
                  <c:v>5.2944614190662972E-2</c:v>
                </c:pt>
                <c:pt idx="6">
                  <c:v>4.6421090962103465E-2</c:v>
                </c:pt>
                <c:pt idx="7">
                  <c:v>0.1123073840816704</c:v>
                </c:pt>
                <c:pt idx="8">
                  <c:v>0.11744258049366953</c:v>
                </c:pt>
                <c:pt idx="9">
                  <c:v>0.10355827633393953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'2015-2018'!$E$46:$E$55</c15:f>
                <c15:dlblRangeCache>
                  <c:ptCount val="10"/>
                  <c:pt idx="0">
                    <c:v>0%</c:v>
                  </c:pt>
                  <c:pt idx="1">
                    <c:v>0%</c:v>
                  </c:pt>
                  <c:pt idx="2">
                    <c:v>0%</c:v>
                  </c:pt>
                  <c:pt idx="3">
                    <c:v>0%</c:v>
                  </c:pt>
                  <c:pt idx="4">
                    <c:v>+2%</c:v>
                  </c:pt>
                  <c:pt idx="5">
                    <c:v>-3%</c:v>
                  </c:pt>
                  <c:pt idx="6">
                    <c:v>+2%</c:v>
                  </c:pt>
                  <c:pt idx="7">
                    <c:v>-1%</c:v>
                  </c:pt>
                  <c:pt idx="8">
                    <c:v>+8%</c:v>
                  </c:pt>
                  <c:pt idx="9">
                    <c:v>-1%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6D5-4241-821B-4E7EDABC8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 par litre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 algn="ctr" rtl="0">
                  <a:def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defRPr>
                </a:pPr>
                <a:r>
                  <a: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rPr>
                  <a:t>Parts de marché</a:t>
                </a:r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'2015-2018'!$B$74</c:f>
              <c:strCache>
                <c:ptCount val="1"/>
                <c:pt idx="0">
                  <c:v>Vins blancs suisses 2015</c:v>
                </c:pt>
              </c:strCache>
            </c:strRef>
          </c:tx>
          <c:spPr>
            <a:gradFill>
              <a:gsLst>
                <a:gs pos="0">
                  <a:srgbClr val="FFC000">
                    <a:lumMod val="75000"/>
                  </a:srgbClr>
                </a:gs>
                <a:gs pos="50000">
                  <a:srgbClr val="FFC000">
                    <a:lumMod val="75000"/>
                  </a:srgbClr>
                </a:gs>
                <a:gs pos="100000">
                  <a:srgbClr val="FFC000">
                    <a:lumMod val="75000"/>
                  </a:srgbClr>
                </a:gs>
              </a:gsLst>
              <a:lin ang="5400000" scaled="1"/>
            </a:gradFill>
          </c:spPr>
          <c:invertIfNegative val="0"/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'2015-2018'!$B$75:$B$84</c:f>
              <c:numCache>
                <c:formatCode>General</c:formatCode>
                <c:ptCount val="10"/>
                <c:pt idx="0">
                  <c:v>-2.7127716383130471E-3</c:v>
                </c:pt>
                <c:pt idx="1">
                  <c:v>-5.1528270649605799E-3</c:v>
                </c:pt>
                <c:pt idx="2">
                  <c:v>-3.1439162884048667E-2</c:v>
                </c:pt>
                <c:pt idx="3">
                  <c:v>-5.5430938781166436E-2</c:v>
                </c:pt>
                <c:pt idx="4">
                  <c:v>-6.3903268166415922E-2</c:v>
                </c:pt>
                <c:pt idx="5">
                  <c:v>-0.11747602255909095</c:v>
                </c:pt>
                <c:pt idx="6">
                  <c:v>-0.12701332132869025</c:v>
                </c:pt>
                <c:pt idx="7">
                  <c:v>-0.126267051098369</c:v>
                </c:pt>
                <c:pt idx="8">
                  <c:v>-1.7635993627200711E-2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C-43DF-AE0B-B456BC6D0DC9}"/>
            </c:ext>
          </c:extLst>
        </c:ser>
        <c:ser>
          <c:idx val="0"/>
          <c:order val="1"/>
          <c:tx>
            <c:strRef>
              <c:f>'2015-2018'!$C$74</c:f>
              <c:strCache>
                <c:ptCount val="1"/>
                <c:pt idx="0">
                  <c:v>Vins blancs suisses en 2018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5400000" scaled="1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2258ECD-37A1-4C1C-86CA-9401EE93D109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47C-43DF-AE0B-B456BC6D0D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457A24F-06CE-483F-8595-7D68C8E4A3E4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47C-43DF-AE0B-B456BC6D0DC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29A6183-2030-4931-8AD6-625208A26025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47C-43DF-AE0B-B456BC6D0DC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B0CEA81-08B9-4573-99BF-F247DC2500CD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47C-43DF-AE0B-B456BC6D0DC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FB61636-46A3-437E-A6E6-FB5D5A78CC5F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47C-43DF-AE0B-B456BC6D0DC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ED7EF59-2A58-4847-96CE-F5BAD04677B6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47C-43DF-AE0B-B456BC6D0DC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F6564B8-A2E0-49B8-B512-40D787C35ED9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47C-43DF-AE0B-B456BC6D0DC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7C98609-E4A3-40F3-952E-43F0492B5C4E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47C-43DF-AE0B-B456BC6D0DC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78C12A6-E0EA-4E3C-A54E-D10FDC2998CC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47C-43DF-AE0B-B456BC6D0DC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EA1016C-EB70-4D9D-BF09-9EF0C293B7B9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47C-43DF-AE0B-B456BC6D0DC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'2015-2018'!$C$75:$C$84</c:f>
              <c:numCache>
                <c:formatCode>General</c:formatCode>
                <c:ptCount val="10"/>
                <c:pt idx="0">
                  <c:v>7.0332578616245575E-3</c:v>
                </c:pt>
                <c:pt idx="1">
                  <c:v>4.1644981039595859E-2</c:v>
                </c:pt>
                <c:pt idx="2">
                  <c:v>2.1585657481746463E-2</c:v>
                </c:pt>
                <c:pt idx="3">
                  <c:v>5.4882811478044836E-2</c:v>
                </c:pt>
                <c:pt idx="4">
                  <c:v>8.3879818681679125E-2</c:v>
                </c:pt>
                <c:pt idx="5">
                  <c:v>6.7492599306795825E-2</c:v>
                </c:pt>
                <c:pt idx="6">
                  <c:v>7.7916565020186762E-2</c:v>
                </c:pt>
                <c:pt idx="7">
                  <c:v>9.9282417447232735E-2</c:v>
                </c:pt>
                <c:pt idx="8">
                  <c:v>2.7388375094948802E-2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'2015-2018'!$E$75:$E$84</c15:f>
                <c15:dlblRangeCache>
                  <c:ptCount val="10"/>
                  <c:pt idx="0">
                    <c:v>0%</c:v>
                  </c:pt>
                  <c:pt idx="1">
                    <c:v>+4%</c:v>
                  </c:pt>
                  <c:pt idx="2">
                    <c:v>-1%</c:v>
                  </c:pt>
                  <c:pt idx="3">
                    <c:v>0%</c:v>
                  </c:pt>
                  <c:pt idx="4">
                    <c:v>+2%</c:v>
                  </c:pt>
                  <c:pt idx="5">
                    <c:v>-5%</c:v>
                  </c:pt>
                  <c:pt idx="6">
                    <c:v>-5%</c:v>
                  </c:pt>
                  <c:pt idx="7">
                    <c:v>-3%</c:v>
                  </c:pt>
                  <c:pt idx="8">
                    <c:v>+1%</c:v>
                  </c:pt>
                  <c:pt idx="9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E47C-43DF-AE0B-B456BC6D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 par litre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 algn="ctr" rtl="0">
                  <a:def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defRPr>
                </a:pPr>
                <a:r>
                  <a: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rPr>
                  <a:t>Parts de marché</a:t>
                </a:r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'2015-2018'!$B$103</c:f>
              <c:strCache>
                <c:ptCount val="1"/>
                <c:pt idx="0">
                  <c:v>Vins rouges étrangers 2015</c:v>
                </c:pt>
              </c:strCache>
            </c:strRef>
          </c:tx>
          <c:spPr>
            <a:gradFill>
              <a:gsLst>
                <a:gs pos="0">
                  <a:srgbClr val="C00000"/>
                </a:gs>
                <a:gs pos="50000">
                  <a:srgbClr val="C00000"/>
                </a:gs>
                <a:gs pos="100000">
                  <a:srgbClr val="C00000"/>
                </a:gs>
              </a:gsLst>
              <a:lin ang="5400000" scaled="1"/>
            </a:gradFill>
          </c:spPr>
          <c:invertIfNegative val="0"/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'2015-2018'!$B$104:$B$113</c:f>
              <c:numCache>
                <c:formatCode>General</c:formatCode>
                <c:ptCount val="10"/>
                <c:pt idx="0">
                  <c:v>-1.7305977260491111E-2</c:v>
                </c:pt>
                <c:pt idx="1">
                  <c:v>-9.5865208747384148E-3</c:v>
                </c:pt>
                <c:pt idx="2">
                  <c:v>-1.3450430225571828E-2</c:v>
                </c:pt>
                <c:pt idx="3">
                  <c:v>-7.3844045301314248E-2</c:v>
                </c:pt>
                <c:pt idx="4">
                  <c:v>-0.14526668940362475</c:v>
                </c:pt>
                <c:pt idx="5">
                  <c:v>-3.9402470802922057E-2</c:v>
                </c:pt>
                <c:pt idx="6">
                  <c:v>-0.23144241517949751</c:v>
                </c:pt>
                <c:pt idx="7">
                  <c:v>-0.17209878149284102</c:v>
                </c:pt>
                <c:pt idx="8">
                  <c:v>-7.1246896961845982E-2</c:v>
                </c:pt>
                <c:pt idx="9">
                  <c:v>-8.3072198521587565E-2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B-438D-BC80-1171F3A23AE0}"/>
            </c:ext>
          </c:extLst>
        </c:ser>
        <c:ser>
          <c:idx val="0"/>
          <c:order val="1"/>
          <c:tx>
            <c:strRef>
              <c:f>'2015-2018'!$C$103</c:f>
              <c:strCache>
                <c:ptCount val="1"/>
                <c:pt idx="0">
                  <c:v>Vins rouges étrangers en 2018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9BB08A1-FC23-41D4-A87F-D9DAD6518E05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CCB-438D-BC80-1171F3A23A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FA297B1-FF0F-4684-AA1A-8DB302DA4E13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CCB-438D-BC80-1171F3A23A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4D0E9F6-5FD7-43BC-8E04-1F69962605F9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CCB-438D-BC80-1171F3A23A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ECF7442-AA6F-4474-904A-5AEEC10CF631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CCB-438D-BC80-1171F3A23AE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C32B2E2-17FE-49C3-908C-CE35FB1F1781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CCB-438D-BC80-1171F3A23AE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52DB4E6-D1F3-4E52-870C-FAB3DF3F84AE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CCB-438D-BC80-1171F3A23AE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456CAFE-09A9-443F-9FA1-945AA92637FF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CCB-438D-BC80-1171F3A23AE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393ED7A-F4CE-4AE7-B434-20E0B49CD554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CCB-438D-BC80-1171F3A23AE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2BC6A5A-D30A-46E3-B7CE-8D0630337B57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CCB-438D-BC80-1171F3A23AE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FCA304E-3F31-4BDC-9A39-72B2C9A90216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CCB-438D-BC80-1171F3A23A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'2015-2018'!$C$104:$C$113</c:f>
              <c:numCache>
                <c:formatCode>General</c:formatCode>
                <c:ptCount val="10"/>
                <c:pt idx="0">
                  <c:v>2.632326071544509E-2</c:v>
                </c:pt>
                <c:pt idx="1">
                  <c:v>3.1110021530659164E-2</c:v>
                </c:pt>
                <c:pt idx="2">
                  <c:v>2.9177628566100993E-2</c:v>
                </c:pt>
                <c:pt idx="3">
                  <c:v>6.0026865622137132E-2</c:v>
                </c:pt>
                <c:pt idx="4">
                  <c:v>9.6451418911006517E-2</c:v>
                </c:pt>
                <c:pt idx="5">
                  <c:v>7.0111400139865804E-2</c:v>
                </c:pt>
                <c:pt idx="6">
                  <c:v>0.12494890495298368</c:v>
                </c:pt>
                <c:pt idx="7">
                  <c:v>0.21390353388279881</c:v>
                </c:pt>
                <c:pt idx="8">
                  <c:v>0.13169907626722038</c:v>
                </c:pt>
                <c:pt idx="9">
                  <c:v>8.912867249764285E-2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'2015-2018'!$E$104:$E$113</c15:f>
                <c15:dlblRangeCache>
                  <c:ptCount val="10"/>
                  <c:pt idx="0">
                    <c:v>+1%</c:v>
                  </c:pt>
                  <c:pt idx="1">
                    <c:v>+2%</c:v>
                  </c:pt>
                  <c:pt idx="2">
                    <c:v>+2%</c:v>
                  </c:pt>
                  <c:pt idx="3">
                    <c:v>-1%</c:v>
                  </c:pt>
                  <c:pt idx="4">
                    <c:v>-5%</c:v>
                  </c:pt>
                  <c:pt idx="5">
                    <c:v>+3%</c:v>
                  </c:pt>
                  <c:pt idx="6">
                    <c:v>-11%</c:v>
                  </c:pt>
                  <c:pt idx="7">
                    <c:v>+4%</c:v>
                  </c:pt>
                  <c:pt idx="8">
                    <c:v>+6%</c:v>
                  </c:pt>
                  <c:pt idx="9">
                    <c:v>+1%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ACCB-438D-BC80-1171F3A23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 par litre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 algn="ctr" rtl="0">
                  <a:def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defRPr>
                </a:pPr>
                <a:r>
                  <a: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rPr>
                  <a:t>Parts de marché</a:t>
                </a:r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'2015-2018'!$B$133</c:f>
              <c:strCache>
                <c:ptCount val="1"/>
                <c:pt idx="0">
                  <c:v>Vins rouges suisses 2015</c:v>
                </c:pt>
              </c:strCache>
            </c:strRef>
          </c:tx>
          <c:spPr>
            <a:gradFill>
              <a:gsLst>
                <a:gs pos="0">
                  <a:srgbClr val="C00000"/>
                </a:gs>
                <a:gs pos="50000">
                  <a:srgbClr val="C00000"/>
                </a:gs>
                <a:gs pos="100000">
                  <a:srgbClr val="C00000"/>
                </a:gs>
              </a:gsLst>
              <a:lin ang="5400000" scaled="1"/>
            </a:gradFill>
          </c:spPr>
          <c:invertIfNegative val="0"/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'2015-2018'!$B$134:$B$143</c:f>
              <c:numCache>
                <c:formatCode>General</c:formatCode>
                <c:ptCount val="10"/>
                <c:pt idx="0">
                  <c:v>-7.4234165517656186E-4</c:v>
                </c:pt>
                <c:pt idx="1">
                  <c:v>-7.0129012875005956E-3</c:v>
                </c:pt>
                <c:pt idx="2">
                  <c:v>-1.7091327172078234E-3</c:v>
                </c:pt>
                <c:pt idx="3">
                  <c:v>-3.2582577999501698E-2</c:v>
                </c:pt>
                <c:pt idx="4">
                  <c:v>-4.641239420566648E-2</c:v>
                </c:pt>
                <c:pt idx="5">
                  <c:v>-1.4743974886459057E-2</c:v>
                </c:pt>
                <c:pt idx="6">
                  <c:v>-1.9219354782748683E-2</c:v>
                </c:pt>
                <c:pt idx="7">
                  <c:v>-1.8674696198188203E-2</c:v>
                </c:pt>
                <c:pt idx="8">
                  <c:v>-2.1862002431165895E-3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D-4D84-949D-9AF7D855C17D}"/>
            </c:ext>
          </c:extLst>
        </c:ser>
        <c:ser>
          <c:idx val="0"/>
          <c:order val="1"/>
          <c:tx>
            <c:strRef>
              <c:f>'2015-2018'!$C$133</c:f>
              <c:strCache>
                <c:ptCount val="1"/>
                <c:pt idx="0">
                  <c:v>Vins rouges suisses en 2018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8F3BBDA-7DB1-4152-B985-81DE21471BDA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5FD-4D84-949D-9AF7D855C17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242E674-D0C2-40B8-93E0-214D0210B45C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5FD-4D84-949D-9AF7D855C1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04A3ABF-13B9-42A4-A414-466D44D9155E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5FD-4D84-949D-9AF7D855C17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69F6BFE-D3FB-43F2-AF39-154EC2820171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5FD-4D84-949D-9AF7D855C17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1F3C46D-F561-4652-9AC0-3716C1B872A4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5FD-4D84-949D-9AF7D855C17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1CA87E5-7745-4068-8E13-8083D6F22A58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5FD-4D84-949D-9AF7D855C17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B1DED21-6EC9-46DC-A6A0-64D96847F9F6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5FD-4D84-949D-9AF7D855C17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AEEE585-189E-45D2-8B3F-69A2F366C03A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5FD-4D84-949D-9AF7D855C17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A1FABBB-836C-4DE0-9B4A-429A083C2EAA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5FD-4D84-949D-9AF7D855C17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9A16CB2-B9A5-45F8-A9C5-7BFF26E82868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5FD-4D84-949D-9AF7D855C1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'2015-2018'!$C$134:$C$143</c:f>
              <c:numCache>
                <c:formatCode>General</c:formatCode>
                <c:ptCount val="10"/>
                <c:pt idx="0">
                  <c:v>4.6224221665483152E-3</c:v>
                </c:pt>
                <c:pt idx="1">
                  <c:v>9.1428528390469048E-3</c:v>
                </c:pt>
                <c:pt idx="2">
                  <c:v>7.5800809225703772E-3</c:v>
                </c:pt>
                <c:pt idx="3">
                  <c:v>2.0072997712324878E-2</c:v>
                </c:pt>
                <c:pt idx="4">
                  <c:v>2.7094346900287048E-2</c:v>
                </c:pt>
                <c:pt idx="5">
                  <c:v>2.658450669859962E-2</c:v>
                </c:pt>
                <c:pt idx="6">
                  <c:v>1.7256613526960316E-2</c:v>
                </c:pt>
                <c:pt idx="7">
                  <c:v>1.240863095703296E-2</c:v>
                </c:pt>
                <c:pt idx="8">
                  <c:v>2.3149740800920663E-3</c:v>
                </c:pt>
                <c:pt idx="9">
                  <c:v>4.1791110676872757E-5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'2015-2018'!$E$134:$E$143</c15:f>
                <c15:dlblRangeCache>
                  <c:ptCount val="10"/>
                  <c:pt idx="0">
                    <c:v>0%</c:v>
                  </c:pt>
                  <c:pt idx="1">
                    <c:v>0%</c:v>
                  </c:pt>
                  <c:pt idx="2">
                    <c:v>+1%</c:v>
                  </c:pt>
                  <c:pt idx="3">
                    <c:v>-1%</c:v>
                  </c:pt>
                  <c:pt idx="4">
                    <c:v>-2%</c:v>
                  </c:pt>
                  <c:pt idx="5">
                    <c:v>+1%</c:v>
                  </c:pt>
                  <c:pt idx="6">
                    <c:v>0%</c:v>
                  </c:pt>
                  <c:pt idx="7">
                    <c:v>-1%</c:v>
                  </c:pt>
                  <c:pt idx="8">
                    <c:v>0%</c:v>
                  </c:pt>
                  <c:pt idx="9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5FD-4D84-949D-9AF7D855C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 par litre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  <c:max val="5.000000000000001E-2"/>
          <c:min val="-5.000000000000001E-2"/>
        </c:scaling>
        <c:delete val="0"/>
        <c:axPos val="t"/>
        <c:majorGridlines/>
        <c:title>
          <c:tx>
            <c:rich>
              <a:bodyPr/>
              <a:lstStyle/>
              <a:p>
                <a:pPr algn="ctr" rtl="0">
                  <a:def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defRPr>
                </a:pPr>
                <a:r>
                  <a: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rPr>
                  <a:t>Parts de marché</a:t>
                </a:r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  <c:majorUnit val="5.000000000000001E-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'2015-2018'!$B$162</c:f>
              <c:strCache>
                <c:ptCount val="1"/>
                <c:pt idx="0">
                  <c:v>Vins rosés étrangers 2015</c:v>
                </c:pt>
              </c:strCache>
            </c:strRef>
          </c:tx>
          <c:spPr>
            <a:gradFill>
              <a:gsLst>
                <a:gs pos="0">
                  <a:srgbClr val="ED7D31"/>
                </a:gs>
                <a:gs pos="50000">
                  <a:srgbClr val="ED7D31"/>
                </a:gs>
                <a:gs pos="100000">
                  <a:srgbClr val="ED7D31"/>
                </a:gs>
              </a:gsLst>
              <a:lin ang="5400000" scaled="1"/>
            </a:gradFill>
          </c:spPr>
          <c:invertIfNegative val="0"/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'2015-2018'!$B$163:$B$172</c:f>
              <c:numCache>
                <c:formatCode>General</c:formatCode>
                <c:ptCount val="10"/>
                <c:pt idx="0">
                  <c:v>-1.8057826891594266E-4</c:v>
                </c:pt>
                <c:pt idx="1">
                  <c:v>-2.136553460587187E-4</c:v>
                </c:pt>
                <c:pt idx="2">
                  <c:v>-1.3967902733599046E-3</c:v>
                </c:pt>
                <c:pt idx="3">
                  <c:v>-1.3073693036563369E-3</c:v>
                </c:pt>
                <c:pt idx="4">
                  <c:v>-9.6123201607563335E-4</c:v>
                </c:pt>
                <c:pt idx="5">
                  <c:v>-2.390838917151993E-3</c:v>
                </c:pt>
                <c:pt idx="6">
                  <c:v>-8.5701144180374778E-2</c:v>
                </c:pt>
                <c:pt idx="7">
                  <c:v>-0.38779869099854664</c:v>
                </c:pt>
                <c:pt idx="8">
                  <c:v>-5.4965941462602377E-2</c:v>
                </c:pt>
                <c:pt idx="9">
                  <c:v>-7.5428758356845413E-2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7-4D39-A134-32377CC445EF}"/>
            </c:ext>
          </c:extLst>
        </c:ser>
        <c:ser>
          <c:idx val="0"/>
          <c:order val="1"/>
          <c:tx>
            <c:strRef>
              <c:f>'2015-2018'!$C$162</c:f>
              <c:strCache>
                <c:ptCount val="1"/>
                <c:pt idx="0">
                  <c:v>Vins rosés étrangers en 2018</c:v>
                </c:pt>
              </c:strCache>
            </c:strRef>
          </c:tx>
          <c:spPr>
            <a:gradFill>
              <a:gsLst>
                <a:gs pos="0">
                  <a:srgbClr val="ED7D31">
                    <a:lumMod val="60000"/>
                    <a:lumOff val="40000"/>
                  </a:srgbClr>
                </a:gs>
                <a:gs pos="50000">
                  <a:srgbClr val="ED7D31">
                    <a:lumMod val="60000"/>
                    <a:lumOff val="40000"/>
                  </a:srgbClr>
                </a:gs>
                <a:gs pos="100000">
                  <a:srgbClr val="ED7D31">
                    <a:lumMod val="60000"/>
                    <a:lumOff val="40000"/>
                  </a:srgbClr>
                </a:gs>
              </a:gsLst>
              <a:lin ang="5400000" scaled="1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159E869-37F1-4A67-8F8A-E94E4E5939A5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647-4D39-A134-32377CC445E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E780933-2570-4D12-9243-57413E6971B8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647-4D39-A134-32377CC445E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0F613A8-C5C6-47F2-AFFC-71EC0C844B73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647-4D39-A134-32377CC445E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584AC2C-8D71-4A0E-8B49-1A5730E8A8CF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647-4D39-A134-32377CC445E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8BB776F-6624-4CC7-BC36-BA441DCA6730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647-4D39-A134-32377CC445E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E8A0446-5599-4DAC-94A9-9C8D08D4D8E1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647-4D39-A134-32377CC445E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3F7BF6C-D85D-484A-B774-84DF3391B411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647-4D39-A134-32377CC445E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4284F0E-EDAF-4D37-A6D2-EC0CC73364A0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647-4D39-A134-32377CC445E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CA9A40E-E153-43F0-BBC5-3B64F2EADAF6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647-4D39-A134-32377CC445E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061CF86-EAC1-4F6C-B562-C264B7F77AE4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647-4D39-A134-32377CC445EF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'2015-2018'!$C$163:$C$172</c:f>
              <c:numCache>
                <c:formatCode>General</c:formatCode>
                <c:ptCount val="10"/>
                <c:pt idx="0">
                  <c:v>2.8526661665046445E-3</c:v>
                </c:pt>
                <c:pt idx="1">
                  <c:v>3.7126905994463773E-3</c:v>
                </c:pt>
                <c:pt idx="2">
                  <c:v>1.7977993454107665E-3</c:v>
                </c:pt>
                <c:pt idx="3">
                  <c:v>1.2332869679849383E-2</c:v>
                </c:pt>
                <c:pt idx="4">
                  <c:v>1.4700954724401491E-2</c:v>
                </c:pt>
                <c:pt idx="5">
                  <c:v>3.2009054733548689E-2</c:v>
                </c:pt>
                <c:pt idx="6">
                  <c:v>5.7835803561973646E-2</c:v>
                </c:pt>
                <c:pt idx="7">
                  <c:v>0.32319637493814335</c:v>
                </c:pt>
                <c:pt idx="8">
                  <c:v>0.11553809544940291</c:v>
                </c:pt>
                <c:pt idx="9">
                  <c:v>8.2505742751246808E-2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'2015-2018'!$E$163:$E$172</c15:f>
                <c15:dlblRangeCache>
                  <c:ptCount val="10"/>
                  <c:pt idx="0">
                    <c:v>0%</c:v>
                  </c:pt>
                  <c:pt idx="1">
                    <c:v>0%</c:v>
                  </c:pt>
                  <c:pt idx="2">
                    <c:v>0%</c:v>
                  </c:pt>
                  <c:pt idx="3">
                    <c:v>+1%</c:v>
                  </c:pt>
                  <c:pt idx="4">
                    <c:v>+1%</c:v>
                  </c:pt>
                  <c:pt idx="5">
                    <c:v>+3%</c:v>
                  </c:pt>
                  <c:pt idx="6">
                    <c:v>-3%</c:v>
                  </c:pt>
                  <c:pt idx="7">
                    <c:v>-6%</c:v>
                  </c:pt>
                  <c:pt idx="8">
                    <c:v>+6%</c:v>
                  </c:pt>
                  <c:pt idx="9">
                    <c:v>+1%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C647-4D39-A134-32377CC4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 par litre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 algn="ctr" rtl="0">
                  <a:def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defRPr>
                </a:pPr>
                <a:r>
                  <a: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rPr>
                  <a:t>Parts de marché</a:t>
                </a:r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  <c:majorUnit val="5.000000000000001E-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'2015-2018'!$B$192</c:f>
              <c:strCache>
                <c:ptCount val="1"/>
                <c:pt idx="0">
                  <c:v>Vins rosés suisses 2015</c:v>
                </c:pt>
              </c:strCache>
            </c:strRef>
          </c:tx>
          <c:spPr>
            <a:gradFill>
              <a:gsLst>
                <a:gs pos="0">
                  <a:srgbClr val="ED7D31"/>
                </a:gs>
                <a:gs pos="50000">
                  <a:srgbClr val="ED7D31"/>
                </a:gs>
                <a:gs pos="100000">
                  <a:srgbClr val="ED7D31"/>
                </a:gs>
              </a:gsLst>
              <a:lin ang="5400000" scaled="1"/>
            </a:gradFill>
          </c:spPr>
          <c:invertIfNegative val="0"/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'2015-2018'!$B$193:$B$202</c:f>
              <c:numCache>
                <c:formatCode>General</c:formatCode>
                <c:ptCount val="10"/>
                <c:pt idx="0">
                  <c:v>-3.9848762227123889E-5</c:v>
                </c:pt>
                <c:pt idx="1">
                  <c:v>-3.828085668067104E-3</c:v>
                </c:pt>
                <c:pt idx="2">
                  <c:v>-4.2964605530678305E-3</c:v>
                </c:pt>
                <c:pt idx="3">
                  <c:v>-1.0472845065321153E-2</c:v>
                </c:pt>
                <c:pt idx="4">
                  <c:v>-2.6137836260828298E-2</c:v>
                </c:pt>
                <c:pt idx="5">
                  <c:v>-6.5397895967991129E-2</c:v>
                </c:pt>
                <c:pt idx="6">
                  <c:v>-0.27107150890767429</c:v>
                </c:pt>
                <c:pt idx="7">
                  <c:v>-8.408522912300341E-3</c:v>
                </c:pt>
                <c:pt idx="8">
                  <c:v>0</c:v>
                </c:pt>
                <c:pt idx="9">
                  <c:v>-1.4758800824860697E-6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5-4F8E-9BE5-F886E5E02229}"/>
            </c:ext>
          </c:extLst>
        </c:ser>
        <c:ser>
          <c:idx val="0"/>
          <c:order val="1"/>
          <c:tx>
            <c:strRef>
              <c:f>'2015-2018'!$C$192</c:f>
              <c:strCache>
                <c:ptCount val="1"/>
                <c:pt idx="0">
                  <c:v>Vins rosés suisses en 2018</c:v>
                </c:pt>
              </c:strCache>
            </c:strRef>
          </c:tx>
          <c:spPr>
            <a:gradFill>
              <a:gsLst>
                <a:gs pos="0">
                  <a:srgbClr val="ED7D31">
                    <a:lumMod val="60000"/>
                    <a:lumOff val="40000"/>
                  </a:srgbClr>
                </a:gs>
                <a:gs pos="50000">
                  <a:srgbClr val="ED7D31">
                    <a:lumMod val="60000"/>
                    <a:lumOff val="40000"/>
                  </a:srgbClr>
                </a:gs>
                <a:gs pos="100000">
                  <a:srgbClr val="ED7D31">
                    <a:lumMod val="60000"/>
                    <a:lumOff val="40000"/>
                  </a:srgbClr>
                </a:gs>
              </a:gsLst>
              <a:lin ang="5400000" scaled="1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2DEDB5D-C3AF-4E68-BF85-C559474A3727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005-4F8E-9BE5-F886E5E022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ADE0B8C-DE43-4113-80CA-C72A0A55A2D4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005-4F8E-9BE5-F886E5E022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1FE5BBE-7DCA-4D6D-91EF-EDA1578AA880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005-4F8E-9BE5-F886E5E022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317E95F-BE5A-4286-A690-96F52EFCF0DE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005-4F8E-9BE5-F886E5E022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64DC027-105D-474D-B2BD-F0AEC487C65C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005-4F8E-9BE5-F886E5E022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3618CBD-973C-4280-954F-A9C70A52EB8C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005-4F8E-9BE5-F886E5E022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D10E0E7-C036-4923-B4B1-52EED946AC08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005-4F8E-9BE5-F886E5E022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9465D5C-9851-43FF-804D-180768F96BAA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005-4F8E-9BE5-F886E5E022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C6620C9-07C9-46DC-B9F6-6D402C230F14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005-4F8E-9BE5-F886E5E022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8D24DFE-3576-44B4-90D4-D010F8FF795D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005-4F8E-9BE5-F886E5E0222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'2015-2018'!$C$193:$C$202</c:f>
              <c:numCache>
                <c:formatCode>General</c:formatCode>
                <c:ptCount val="10"/>
                <c:pt idx="0">
                  <c:v>5.3063072677497964E-4</c:v>
                </c:pt>
                <c:pt idx="1">
                  <c:v>6.5447784261504207E-3</c:v>
                </c:pt>
                <c:pt idx="2">
                  <c:v>6.5530130625261205E-3</c:v>
                </c:pt>
                <c:pt idx="3">
                  <c:v>1.9829755246309103E-2</c:v>
                </c:pt>
                <c:pt idx="4">
                  <c:v>3.4514380967316301E-2</c:v>
                </c:pt>
                <c:pt idx="5">
                  <c:v>9.093260590414845E-2</c:v>
                </c:pt>
                <c:pt idx="6">
                  <c:v>0.15747680146986445</c:v>
                </c:pt>
                <c:pt idx="7">
                  <c:v>3.713548717866292E-2</c:v>
                </c:pt>
                <c:pt idx="8">
                  <c:v>4.9506831918051266E-7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'2015-2018'!$E$193:$E$202</c15:f>
                <c15:dlblRangeCache>
                  <c:ptCount val="10"/>
                  <c:pt idx="0">
                    <c:v>0%</c:v>
                  </c:pt>
                  <c:pt idx="1">
                    <c:v>0%</c:v>
                  </c:pt>
                  <c:pt idx="2">
                    <c:v>0%</c:v>
                  </c:pt>
                  <c:pt idx="3">
                    <c:v>+1%</c:v>
                  </c:pt>
                  <c:pt idx="4">
                    <c:v>+1%</c:v>
                  </c:pt>
                  <c:pt idx="5">
                    <c:v>+3%</c:v>
                  </c:pt>
                  <c:pt idx="6">
                    <c:v>-11%</c:v>
                  </c:pt>
                  <c:pt idx="7">
                    <c:v>+3%</c:v>
                  </c:pt>
                  <c:pt idx="8">
                    <c:v>0%</c:v>
                  </c:pt>
                  <c:pt idx="9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005-4F8E-9BE5-F886E5E02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 par litre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  <c:max val="0.30000000000000004"/>
          <c:min val="-0.30000000000000004"/>
        </c:scaling>
        <c:delete val="0"/>
        <c:axPos val="t"/>
        <c:majorGridlines/>
        <c:title>
          <c:tx>
            <c:rich>
              <a:bodyPr/>
              <a:lstStyle/>
              <a:p>
                <a:pPr algn="ctr" rtl="0">
                  <a:def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defRPr>
                </a:pPr>
                <a:r>
                  <a:rPr lang="fr-CH" sz="1050" b="0" i="0" u="none" strike="noStrike" kern="1200" baseline="0">
                    <a:solidFill>
                      <a:sysClr val="windowText" lastClr="000000"/>
                    </a:solidFill>
                    <a:latin typeface="Italian Plate" panose="02000506040000020004" pitchFamily="2" charset="0"/>
                    <a:ea typeface="+mn-ea"/>
                    <a:cs typeface="+mn-cs"/>
                  </a:rPr>
                  <a:t>Parts de marché</a:t>
                </a:r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  <c:majorUnit val="5.000000000000001E-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'2015-2018'!$B$222</c:f>
              <c:strCache>
                <c:ptCount val="1"/>
                <c:pt idx="0">
                  <c:v>Vins blancs vaudois 2015</c:v>
                </c:pt>
              </c:strCache>
            </c:strRef>
          </c:tx>
          <c:spPr>
            <a:gradFill>
              <a:gsLst>
                <a:gs pos="0">
                  <a:srgbClr val="FFC000">
                    <a:lumMod val="75000"/>
                  </a:srgbClr>
                </a:gs>
                <a:gs pos="50000">
                  <a:srgbClr val="FFC000">
                    <a:lumMod val="75000"/>
                  </a:srgbClr>
                </a:gs>
                <a:gs pos="100000">
                  <a:srgbClr val="FFC000">
                    <a:lumMod val="75000"/>
                  </a:srgbClr>
                </a:gs>
              </a:gsLst>
              <a:lin ang="5400000" scaled="1"/>
            </a:gradFill>
          </c:spPr>
          <c:invertIfNegative val="0"/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'2015-2018'!$B$223:$B$232</c:f>
              <c:numCache>
                <c:formatCode>General</c:formatCode>
                <c:ptCount val="10"/>
                <c:pt idx="0">
                  <c:v>-1.9970950470378124E-3</c:v>
                </c:pt>
                <c:pt idx="1">
                  <c:v>-1.1556035024426635E-3</c:v>
                </c:pt>
                <c:pt idx="2">
                  <c:v>-2.9327054990826901E-2</c:v>
                </c:pt>
                <c:pt idx="3">
                  <c:v>-1.9879317527310369E-2</c:v>
                </c:pt>
                <c:pt idx="4">
                  <c:v>-2.4905478788046494E-2</c:v>
                </c:pt>
                <c:pt idx="5">
                  <c:v>-3.3488085849228549E-2</c:v>
                </c:pt>
                <c:pt idx="6">
                  <c:v>-8.2377867843839853E-2</c:v>
                </c:pt>
                <c:pt idx="7">
                  <c:v>-4.6755551977871367E-2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7-4823-9825-0EB8D5FD72D0}"/>
            </c:ext>
          </c:extLst>
        </c:ser>
        <c:ser>
          <c:idx val="0"/>
          <c:order val="1"/>
          <c:tx>
            <c:strRef>
              <c:f>'2015-2018'!$C$222</c:f>
              <c:strCache>
                <c:ptCount val="1"/>
                <c:pt idx="0">
                  <c:v>Vins blancs vaudois en 2018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5400000" scaled="1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A37CD47-AA8D-4572-AF27-E77579482EE7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AF7-4823-9825-0EB8D5FD72D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34F7D5E-9E9D-4B94-B58D-DF77DB51FFE2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AF7-4823-9825-0EB8D5FD72D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46F1DA7-19BE-4451-983F-2AA409A57253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AF7-4823-9825-0EB8D5FD72D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65F9A37-8349-4564-9AD9-0B9A6E71796A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AF7-4823-9825-0EB8D5FD72D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B53D27-2450-4A24-B0F7-2E9E611F3D92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AF7-4823-9825-0EB8D5FD72D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4431ED4-CB92-48F7-8CB5-BA8E7885121F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AF7-4823-9825-0EB8D5FD72D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6DB306E-18E8-411C-A6B2-0C8E88221AB4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AF7-4823-9825-0EB8D5FD72D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162E7EF-F634-4F6C-9CBA-1AA912CD18E0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AF7-4823-9825-0EB8D5FD72D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CA4EFA2-2638-45D3-8B88-E1D1BF3251D3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AF7-4823-9825-0EB8D5FD72D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C81DF6C-90BD-4560-828D-0B0E372E6105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AF7-4823-9825-0EB8D5FD72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'2015-2018'!$C$223:$C$232</c:f>
              <c:numCache>
                <c:formatCode>General</c:formatCode>
                <c:ptCount val="10"/>
                <c:pt idx="0">
                  <c:v>2.4655789822989453E-3</c:v>
                </c:pt>
                <c:pt idx="1">
                  <c:v>2.764490926100243E-2</c:v>
                </c:pt>
                <c:pt idx="2">
                  <c:v>3.3404248621607645E-3</c:v>
                </c:pt>
                <c:pt idx="3">
                  <c:v>2.3116665156765113E-2</c:v>
                </c:pt>
                <c:pt idx="4" formatCode="0%">
                  <c:v>5.1082518716465436E-2</c:v>
                </c:pt>
                <c:pt idx="5">
                  <c:v>4.5513105265695214E-2</c:v>
                </c:pt>
                <c:pt idx="6">
                  <c:v>3.6324211148493525E-2</c:v>
                </c:pt>
                <c:pt idx="7">
                  <c:v>4.4202884863386228E-2</c:v>
                </c:pt>
                <c:pt idx="8">
                  <c:v>5.2722505122714206E-3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'2015-2018'!$E$223:$E$232</c15:f>
                <c15:dlblRangeCache>
                  <c:ptCount val="10"/>
                  <c:pt idx="0">
                    <c:v>0%</c:v>
                  </c:pt>
                  <c:pt idx="1">
                    <c:v>+3%</c:v>
                  </c:pt>
                  <c:pt idx="2">
                    <c:v>-3%</c:v>
                  </c:pt>
                  <c:pt idx="3">
                    <c:v>0%</c:v>
                  </c:pt>
                  <c:pt idx="4">
                    <c:v>+3%</c:v>
                  </c:pt>
                  <c:pt idx="5">
                    <c:v>+1%</c:v>
                  </c:pt>
                  <c:pt idx="6">
                    <c:v>-5%</c:v>
                  </c:pt>
                  <c:pt idx="7">
                    <c:v>0%</c:v>
                  </c:pt>
                  <c:pt idx="8">
                    <c:v>+1%</c:v>
                  </c:pt>
                  <c:pt idx="9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5AF7-4823-9825-0EB8D5FD7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 par litre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Parts</a:t>
                </a:r>
                <a:r>
                  <a:rPr lang="fr-CH" b="0" baseline="0"/>
                  <a:t> de marché</a:t>
                </a:r>
                <a:endParaRPr lang="fr-CH" b="0"/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  <c:majorUnit val="5.000000000000001E-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'2015-2018'!$B$251</c:f>
              <c:strCache>
                <c:ptCount val="1"/>
                <c:pt idx="0">
                  <c:v>Vins rouges vaudois 2015</c:v>
                </c:pt>
              </c:strCache>
            </c:strRef>
          </c:tx>
          <c:spPr>
            <a:gradFill>
              <a:gsLst>
                <a:gs pos="0">
                  <a:srgbClr val="C00000"/>
                </a:gs>
                <a:gs pos="50000">
                  <a:srgbClr val="C00000"/>
                </a:gs>
                <a:gs pos="100000">
                  <a:srgbClr val="C00000"/>
                </a:gs>
              </a:gsLst>
              <a:lin ang="5400000" scaled="1"/>
            </a:gradFill>
          </c:spPr>
          <c:invertIfNegative val="0"/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'2015-2018'!$B$252:$B$261</c:f>
              <c:numCache>
                <c:formatCode>General</c:formatCode>
                <c:ptCount val="10"/>
                <c:pt idx="0">
                  <c:v>-2.3997942212380355E-4</c:v>
                </c:pt>
                <c:pt idx="1">
                  <c:v>-1.1019558660512118E-3</c:v>
                </c:pt>
                <c:pt idx="2">
                  <c:v>-2.4700861521104574E-4</c:v>
                </c:pt>
                <c:pt idx="3">
                  <c:v>-2.672461122545862E-3</c:v>
                </c:pt>
                <c:pt idx="4">
                  <c:v>-2.2911706807716378E-3</c:v>
                </c:pt>
                <c:pt idx="5">
                  <c:v>-2.1426227086323809E-3</c:v>
                </c:pt>
                <c:pt idx="6">
                  <c:v>-4.5350587843973186E-3</c:v>
                </c:pt>
                <c:pt idx="7">
                  <c:v>-9.2835557273648883E-4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B-4A3C-A03D-09F342771EF1}"/>
            </c:ext>
          </c:extLst>
        </c:ser>
        <c:ser>
          <c:idx val="0"/>
          <c:order val="1"/>
          <c:tx>
            <c:strRef>
              <c:f>'2015-2018'!$C$251</c:f>
              <c:strCache>
                <c:ptCount val="1"/>
                <c:pt idx="0">
                  <c:v>Vins rouges vaudois en 2018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5AF16B9-4F69-4DE1-9BB2-E6F290C0B0EA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F1B-4A3C-A03D-09F342771E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C04DBC4-E9D0-493B-AB61-E1360523C41B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F1B-4A3C-A03D-09F342771E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BE22BCA-B12D-4F5E-88D6-F5555CA63E4D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F1B-4A3C-A03D-09F342771EF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632BB0A-C468-4771-890E-F5CB13EC1476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F1B-4A3C-A03D-09F342771EF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346649E-468B-4012-9A43-CEB4325A76C1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F1B-4A3C-A03D-09F342771EF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1E20171-3112-482F-AA37-282E377F5179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F1B-4A3C-A03D-09F342771EF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4435B23-4DB5-4DB0-AFD1-5CCA4B1F2E3A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F1B-4A3C-A03D-09F342771EF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4FCE639-BE63-47C5-993A-D5ACCFDF4819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F1B-4A3C-A03D-09F342771EF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E8451F0-C691-4B44-8D80-CE3D11EC93A3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F1B-4A3C-A03D-09F342771EF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70DD8EF-BE08-408D-BEB3-F4330A804193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F1B-4A3C-A03D-09F342771E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'2015-2018'!$C$252:$C$261</c:f>
              <c:numCache>
                <c:formatCode>General</c:formatCode>
                <c:ptCount val="10"/>
                <c:pt idx="0">
                  <c:v>9.4799715813638215E-4</c:v>
                </c:pt>
                <c:pt idx="1">
                  <c:v>7.0535148194701897E-4</c:v>
                </c:pt>
                <c:pt idx="2">
                  <c:v>6.8643530643765509E-4</c:v>
                </c:pt>
                <c:pt idx="3">
                  <c:v>1.3179794690439668E-3</c:v>
                </c:pt>
                <c:pt idx="4">
                  <c:v>4.6326812742338297E-3</c:v>
                </c:pt>
                <c:pt idx="5">
                  <c:v>3.7455881108381271E-3</c:v>
                </c:pt>
                <c:pt idx="6">
                  <c:v>3.3863547875737504E-3</c:v>
                </c:pt>
                <c:pt idx="7">
                  <c:v>7.9408784571282525E-4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'2015-2018'!$E$252:$E$261</c15:f>
                <c15:dlblRangeCache>
                  <c:ptCount val="10"/>
                  <c:pt idx="0">
                    <c:v>+0.1%</c:v>
                  </c:pt>
                  <c:pt idx="1">
                    <c:v>0%</c:v>
                  </c:pt>
                  <c:pt idx="2">
                    <c:v>0%</c:v>
                  </c:pt>
                  <c:pt idx="3">
                    <c:v>-0.1%</c:v>
                  </c:pt>
                  <c:pt idx="4">
                    <c:v>+0.2%</c:v>
                  </c:pt>
                  <c:pt idx="5">
                    <c:v>+0.2%</c:v>
                  </c:pt>
                  <c:pt idx="6">
                    <c:v>-0.1%</c:v>
                  </c:pt>
                  <c:pt idx="7">
                    <c:v>0%</c:v>
                  </c:pt>
                  <c:pt idx="8">
                    <c:v>0%</c:v>
                  </c:pt>
                  <c:pt idx="9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6F1B-4A3C-A03D-09F34277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 par bouteille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  <c:max val="5.000000000000001E-3"/>
          <c:min val="-5.000000000000001E-3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Parts de marché</a:t>
                </a:r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  <c:majorUnit val="5.000000000000001E-3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'2015-2018'!$B$280</c:f>
              <c:strCache>
                <c:ptCount val="1"/>
                <c:pt idx="0">
                  <c:v>Vins rosés vaudois 2015</c:v>
                </c:pt>
              </c:strCache>
            </c:strRef>
          </c:tx>
          <c:spPr>
            <a:gradFill>
              <a:gsLst>
                <a:gs pos="0">
                  <a:srgbClr val="ED7D31"/>
                </a:gs>
                <a:gs pos="50000">
                  <a:srgbClr val="ED7D31"/>
                </a:gs>
                <a:gs pos="100000">
                  <a:srgbClr val="ED7D31"/>
                </a:gs>
              </a:gsLst>
              <a:lin ang="5400000" scaled="1"/>
            </a:gradFill>
          </c:spPr>
          <c:invertIfNegative val="0"/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'2015-2018'!$B$281:$B$290</c:f>
              <c:numCache>
                <c:formatCode>General</c:formatCode>
                <c:ptCount val="10"/>
                <c:pt idx="0">
                  <c:v>-2.6044942632107114E-7</c:v>
                </c:pt>
                <c:pt idx="1">
                  <c:v>-6.9279547401404924E-5</c:v>
                </c:pt>
                <c:pt idx="2">
                  <c:v>-5.5215278380067083E-4</c:v>
                </c:pt>
                <c:pt idx="3">
                  <c:v>-5.4442611748647908E-4</c:v>
                </c:pt>
                <c:pt idx="4">
                  <c:v>-1.0705339586550427E-3</c:v>
                </c:pt>
                <c:pt idx="5">
                  <c:v>-6.139661143142051E-4</c:v>
                </c:pt>
                <c:pt idx="6">
                  <c:v>-1.0733207675166782E-2</c:v>
                </c:pt>
                <c:pt idx="7">
                  <c:v>-3.329672282564014E-3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A-481C-BC0E-2A0743631DC8}"/>
            </c:ext>
          </c:extLst>
        </c:ser>
        <c:ser>
          <c:idx val="0"/>
          <c:order val="1"/>
          <c:tx>
            <c:strRef>
              <c:f>'2015-2018'!$C$280</c:f>
              <c:strCache>
                <c:ptCount val="1"/>
                <c:pt idx="0">
                  <c:v>Vins rosés vaudois en 2018</c:v>
                </c:pt>
              </c:strCache>
            </c:strRef>
          </c:tx>
          <c:spPr>
            <a:gradFill>
              <a:gsLst>
                <a:gs pos="0">
                  <a:srgbClr val="70AD47"/>
                </a:gs>
                <a:gs pos="50000">
                  <a:srgbClr val="70AD47"/>
                </a:gs>
                <a:gs pos="100000">
                  <a:srgbClr val="70AD47"/>
                </a:gs>
              </a:gsLst>
              <a:lin ang="5400000" scaled="1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782D572-3B40-4E99-92C6-531DA2D57BB8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64A-481C-BC0E-2A0743631D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E502A69-85E5-4BDE-B2E9-6EB79045C0DF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64A-481C-BC0E-2A0743631D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3D7FF30-DD6E-4A53-885E-0F24F4B0E154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64A-481C-BC0E-2A0743631D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96FEC77-2E07-4E97-920C-5505597FEE55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64A-481C-BC0E-2A0743631DC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66F5A58-A965-4794-838F-F980849C214E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64A-481C-BC0E-2A0743631DC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80EF29F-9D75-4F60-8BAF-785283A827FB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64A-481C-BC0E-2A0743631DC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09E13CA-7CC1-41F4-B287-337563981AF5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64A-481C-BC0E-2A0743631DC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C57CE56-4B9E-4A83-B337-1DC30EF96C03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64A-481C-BC0E-2A0743631DC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F233E3F-78AD-4EC9-86F5-2CC2607E666E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64A-481C-BC0E-2A0743631DC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04CD884-14A1-4598-8C1D-25AFCE3F8705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64A-481C-BC0E-2A0743631DC8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'2015-2018'!$C$281:$C$290</c:f>
              <c:numCache>
                <c:formatCode>General</c:formatCode>
                <c:ptCount val="10"/>
                <c:pt idx="0">
                  <c:v>3.2029270023248567E-4</c:v>
                </c:pt>
                <c:pt idx="1">
                  <c:v>1.8637671989415701E-4</c:v>
                </c:pt>
                <c:pt idx="2">
                  <c:v>7.1127290530529567E-4</c:v>
                </c:pt>
                <c:pt idx="3">
                  <c:v>2.6590862025664109E-3</c:v>
                </c:pt>
                <c:pt idx="4">
                  <c:v>2.4221135004520045E-3</c:v>
                </c:pt>
                <c:pt idx="5">
                  <c:v>4.3955548343693656E-3</c:v>
                </c:pt>
                <c:pt idx="6">
                  <c:v>1.2447593511680816E-2</c:v>
                </c:pt>
                <c:pt idx="7">
                  <c:v>1.9623105478744516E-3</c:v>
                </c:pt>
                <c:pt idx="8">
                  <c:v>4.9506831918051266E-7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'2015-2018'!$E$281:$E$290</c15:f>
                <c15:dlblRangeCache>
                  <c:ptCount val="10"/>
                  <c:pt idx="0">
                    <c:v>0%</c:v>
                  </c:pt>
                  <c:pt idx="1">
                    <c:v>0%</c:v>
                  </c:pt>
                  <c:pt idx="2">
                    <c:v>0%</c:v>
                  </c:pt>
                  <c:pt idx="3">
                    <c:v>+0.2%</c:v>
                  </c:pt>
                  <c:pt idx="4">
                    <c:v>+0.1%</c:v>
                  </c:pt>
                  <c:pt idx="5">
                    <c:v>+0.4%</c:v>
                  </c:pt>
                  <c:pt idx="6">
                    <c:v>+0.2%</c:v>
                  </c:pt>
                  <c:pt idx="7">
                    <c:v>-0.1%</c:v>
                  </c:pt>
                  <c:pt idx="8">
                    <c:v>0%</c:v>
                  </c:pt>
                  <c:pt idx="9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64A-481C-BC0E-2A074363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 par bouteille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  <c:max val="2.0000000000000004E-2"/>
          <c:min val="-2.0000000000000004E-2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Parts de marché</a:t>
                </a:r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  <c:majorUnit val="2.0000000000000004E-2"/>
        <c:minorUnit val="2.0000000000000004E-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'2015-2018'!$B$309</c:f>
              <c:strCache>
                <c:ptCount val="1"/>
                <c:pt idx="0">
                  <c:v>Vins blancs valaisans 2015</c:v>
                </c:pt>
              </c:strCache>
            </c:strRef>
          </c:tx>
          <c:spPr>
            <a:gradFill>
              <a:gsLst>
                <a:gs pos="0">
                  <a:srgbClr val="FFC000">
                    <a:lumMod val="75000"/>
                  </a:srgbClr>
                </a:gs>
                <a:gs pos="50000">
                  <a:srgbClr val="FFC000">
                    <a:lumMod val="75000"/>
                  </a:srgbClr>
                </a:gs>
                <a:gs pos="100000">
                  <a:srgbClr val="FFC000">
                    <a:lumMod val="75000"/>
                  </a:srgbClr>
                </a:gs>
              </a:gsLst>
              <a:lin ang="5400000" scaled="1"/>
            </a:gradFill>
          </c:spPr>
          <c:invertIfNegative val="0"/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'2015-2018'!$B$310:$B$319</c:f>
              <c:numCache>
                <c:formatCode>General</c:formatCode>
                <c:ptCount val="10"/>
                <c:pt idx="0">
                  <c:v>-4.3419291594114668E-4</c:v>
                </c:pt>
                <c:pt idx="1">
                  <c:v>-8.4308226585147255E-4</c:v>
                </c:pt>
                <c:pt idx="2">
                  <c:v>-7.7482922589991639E-4</c:v>
                </c:pt>
                <c:pt idx="3">
                  <c:v>-2.408192909948197E-2</c:v>
                </c:pt>
                <c:pt idx="4">
                  <c:v>-1.0832885742598438E-2</c:v>
                </c:pt>
                <c:pt idx="5">
                  <c:v>-8.1475152027635042E-2</c:v>
                </c:pt>
                <c:pt idx="6">
                  <c:v>-3.5467830936517161E-2</c:v>
                </c:pt>
                <c:pt idx="7">
                  <c:v>-1.5204113767940328E-2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1-4FAD-A82D-15E2E22D2CBC}"/>
            </c:ext>
          </c:extLst>
        </c:ser>
        <c:ser>
          <c:idx val="0"/>
          <c:order val="1"/>
          <c:tx>
            <c:strRef>
              <c:f>'2015-2018'!$C$309</c:f>
              <c:strCache>
                <c:ptCount val="1"/>
                <c:pt idx="0">
                  <c:v>Vins blancs valaisans en 2018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5400000" scaled="1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B70945B-9B9A-47EB-8930-5F0594135013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541-4FAD-A82D-15E2E22D2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5F377D6-DB5F-46C0-9DA4-4238EAA54F55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541-4FAD-A82D-15E2E22D2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7D9291F-6507-4CDB-81C7-279EDD042F2A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541-4FAD-A82D-15E2E22D2C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1CA2CAF-6132-486A-8F28-A615A375DD0A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541-4FAD-A82D-15E2E22D2C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3E374A-31CB-4067-82D5-1628212B1D60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541-4FAD-A82D-15E2E22D2C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B3B35F9-34AD-4FD0-9F95-66690375B118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541-4FAD-A82D-15E2E22D2C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5F8E203-C4FB-49CB-ABC0-093887B01CD5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541-4FAD-A82D-15E2E22D2C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69934B5-3A35-4963-A188-405882501E5D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541-4FAD-A82D-15E2E22D2C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5FB35A7-365C-42E1-8AA7-4B2DAF5FA984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541-4FAD-A82D-15E2E22D2C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1840F97-88B2-48A6-8C48-B980D7988588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541-4FAD-A82D-15E2E22D2C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'2015-2018'!$C$310:$C$319</c:f>
              <c:numCache>
                <c:formatCode>General</c:formatCode>
                <c:ptCount val="10"/>
                <c:pt idx="0">
                  <c:v>3.6012821893033758E-3</c:v>
                </c:pt>
                <c:pt idx="1">
                  <c:v>1.2064011559704518E-2</c:v>
                </c:pt>
                <c:pt idx="2">
                  <c:v>1.0449688668825341E-2</c:v>
                </c:pt>
                <c:pt idx="3">
                  <c:v>1.7683608282769072E-2</c:v>
                </c:pt>
                <c:pt idx="4">
                  <c:v>2.0215451401664947E-2</c:v>
                </c:pt>
                <c:pt idx="5">
                  <c:v>1.5934120298892813E-2</c:v>
                </c:pt>
                <c:pt idx="6">
                  <c:v>3.3663939594342947E-2</c:v>
                </c:pt>
                <c:pt idx="7">
                  <c:v>1.2498945675069985E-2</c:v>
                </c:pt>
                <c:pt idx="8">
                  <c:v>1.400445395869014E-7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'2015-2018'!$E$310:$E$319</c15:f>
                <c15:dlblRangeCache>
                  <c:ptCount val="10"/>
                  <c:pt idx="0">
                    <c:v>0%</c:v>
                  </c:pt>
                  <c:pt idx="1">
                    <c:v>+1%</c:v>
                  </c:pt>
                  <c:pt idx="2">
                    <c:v>+1%</c:v>
                  </c:pt>
                  <c:pt idx="3">
                    <c:v>-1%</c:v>
                  </c:pt>
                  <c:pt idx="4">
                    <c:v>+1%</c:v>
                  </c:pt>
                  <c:pt idx="5">
                    <c:v>-7%</c:v>
                  </c:pt>
                  <c:pt idx="6">
                    <c:v>0%</c:v>
                  </c:pt>
                  <c:pt idx="7">
                    <c:v>0%</c:v>
                  </c:pt>
                  <c:pt idx="8">
                    <c:v>0%</c:v>
                  </c:pt>
                  <c:pt idx="9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8541-4FAD-A82D-15E2E22D2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 par litre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  <c:max val="0.1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Parts de marché</a:t>
                </a:r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  <c:majorUnit val="5.000000000000001E-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'2015-2018'!$B$339</c:f>
              <c:strCache>
                <c:ptCount val="1"/>
                <c:pt idx="0">
                  <c:v>Vins rouges valaisans 2015</c:v>
                </c:pt>
              </c:strCache>
            </c:strRef>
          </c:tx>
          <c:spPr>
            <a:gradFill>
              <a:gsLst>
                <a:gs pos="0">
                  <a:srgbClr val="C00000"/>
                </a:gs>
                <a:gs pos="50000">
                  <a:srgbClr val="C00000"/>
                </a:gs>
                <a:gs pos="100000">
                  <a:srgbClr val="C00000"/>
                </a:gs>
              </a:gsLst>
              <a:lin ang="5400000" scaled="1"/>
            </a:gradFill>
          </c:spPr>
          <c:invertIfNegative val="0"/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'2015-2018'!$B$340:$B$349</c:f>
              <c:numCache>
                <c:formatCode>General</c:formatCode>
                <c:ptCount val="10"/>
                <c:pt idx="0">
                  <c:v>-2.0713612338858569E-4</c:v>
                </c:pt>
                <c:pt idx="1">
                  <c:v>-8.1531714498623165E-4</c:v>
                </c:pt>
                <c:pt idx="2">
                  <c:v>-4.3432102903093113E-4</c:v>
                </c:pt>
                <c:pt idx="3">
                  <c:v>-1.7672932303555395E-2</c:v>
                </c:pt>
                <c:pt idx="4">
                  <c:v>-3.0366737415091119E-2</c:v>
                </c:pt>
                <c:pt idx="5">
                  <c:v>-8.8048780660937732E-3</c:v>
                </c:pt>
                <c:pt idx="6">
                  <c:v>-1.0301611421739312E-2</c:v>
                </c:pt>
                <c:pt idx="7">
                  <c:v>-2.126642547993158E-3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C-40F5-A437-86B64BE76AAC}"/>
            </c:ext>
          </c:extLst>
        </c:ser>
        <c:ser>
          <c:idx val="0"/>
          <c:order val="1"/>
          <c:tx>
            <c:strRef>
              <c:f>'2015-2018'!$C$339</c:f>
              <c:strCache>
                <c:ptCount val="1"/>
                <c:pt idx="0">
                  <c:v>Vins rouges valaisans en 2018</c:v>
                </c:pt>
              </c:strCache>
            </c:strRef>
          </c:tx>
          <c:spPr>
            <a:gradFill>
              <a:gsLst>
                <a:gs pos="0">
                  <a:srgbClr val="ED7D31">
                    <a:lumMod val="50000"/>
                  </a:srgbClr>
                </a:gs>
                <a:gs pos="50000">
                  <a:srgbClr val="ED7D31">
                    <a:lumMod val="50000"/>
                  </a:srgbClr>
                </a:gs>
                <a:gs pos="100000">
                  <a:srgbClr val="ED7D31">
                    <a:lumMod val="50000"/>
                  </a:srgbClr>
                </a:gs>
              </a:gsLst>
              <a:lin ang="5400000" scaled="1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2553859-BDE6-416D-BFBF-4DF85908DF7A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69C-40F5-A437-86B64BE76A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FC4C9A-9B5C-495C-A355-1A066D8AD110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69C-40F5-A437-86B64BE76A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1D07897-E733-4F7D-9BA0-CA2CB134AE12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69C-40F5-A437-86B64BE76A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4F73ED7-67A6-4D8E-8359-C48D9E9C4497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69C-40F5-A437-86B64BE76AA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0CA051F-5868-45BF-8F17-1C5C547A91C6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69C-40F5-A437-86B64BE76AA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2C407CD-09A3-4C8D-98AE-3B8034BB073C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69C-40F5-A437-86B64BE76AA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528814B-DB7E-40B0-A5B5-01EA8219C6EE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69C-40F5-A437-86B64BE76AA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B266721-B373-4BA9-B221-15D690561155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69C-40F5-A437-86B64BE76AA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F2BB354-1A36-4DF0-986E-8F40B1712F05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69C-40F5-A437-86B64BE76AA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0671135-46C5-40B3-BEDC-B4F7112AC3EC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69C-40F5-A437-86B64BE76A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'2015-2018'!$C$340:$C$349</c:f>
              <c:numCache>
                <c:formatCode>General</c:formatCode>
                <c:ptCount val="10"/>
                <c:pt idx="0">
                  <c:v>1.6939462594347662E-3</c:v>
                </c:pt>
                <c:pt idx="1">
                  <c:v>4.2367220855694578E-3</c:v>
                </c:pt>
                <c:pt idx="2">
                  <c:v>4.664548060053425E-3</c:v>
                </c:pt>
                <c:pt idx="3">
                  <c:v>1.0082637415035326E-2</c:v>
                </c:pt>
                <c:pt idx="4">
                  <c:v>1.5225542850923405E-2</c:v>
                </c:pt>
                <c:pt idx="5">
                  <c:v>1.3090506029578704E-2</c:v>
                </c:pt>
                <c:pt idx="6">
                  <c:v>1.0116340777839187E-2</c:v>
                </c:pt>
                <c:pt idx="7">
                  <c:v>2.0443768748878658E-3</c:v>
                </c:pt>
                <c:pt idx="8">
                  <c:v>9.9924162799691697E-5</c:v>
                </c:pt>
                <c:pt idx="9">
                  <c:v>4.1705996398508455E-5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'2015-2018'!$E$340:$E$349</c15:f>
                <c15:dlblRangeCache>
                  <c:ptCount val="10"/>
                  <c:pt idx="0">
                    <c:v>0%</c:v>
                  </c:pt>
                  <c:pt idx="1">
                    <c:v>0%</c:v>
                  </c:pt>
                  <c:pt idx="2">
                    <c:v>0%</c:v>
                  </c:pt>
                  <c:pt idx="3">
                    <c:v>-1%</c:v>
                  </c:pt>
                  <c:pt idx="4">
                    <c:v>-2%</c:v>
                  </c:pt>
                  <c:pt idx="5">
                    <c:v>0%</c:v>
                  </c:pt>
                  <c:pt idx="6">
                    <c:v>0%</c:v>
                  </c:pt>
                  <c:pt idx="7">
                    <c:v>0%</c:v>
                  </c:pt>
                  <c:pt idx="8">
                    <c:v>0%</c:v>
                  </c:pt>
                  <c:pt idx="9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69C-40F5-A437-86B64BE76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 par bouteille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  <c:max val="5.000000000000001E-2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Parts de marché</a:t>
                </a:r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  <c:majorUnit val="5.000000000000001E-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'2015-2018'!$B$369</c:f>
              <c:strCache>
                <c:ptCount val="1"/>
                <c:pt idx="0">
                  <c:v>Vins rosés valaisans 2015</c:v>
                </c:pt>
              </c:strCache>
            </c:strRef>
          </c:tx>
          <c:spPr>
            <a:gradFill>
              <a:gsLst>
                <a:gs pos="0">
                  <a:srgbClr val="ED7D31"/>
                </a:gs>
                <a:gs pos="50000">
                  <a:srgbClr val="ED7D31"/>
                </a:gs>
                <a:gs pos="100000">
                  <a:srgbClr val="ED7D31"/>
                </a:gs>
              </a:gsLst>
              <a:lin ang="5400000" scaled="1"/>
            </a:gradFill>
          </c:spPr>
          <c:invertIfNegative val="0"/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'2015-2018'!$B$370:$B$379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-6.6258334056080504E-4</c:v>
                </c:pt>
                <c:pt idx="4">
                  <c:v>-4.0233359213324672E-3</c:v>
                </c:pt>
                <c:pt idx="5">
                  <c:v>-2.8504887463709633E-2</c:v>
                </c:pt>
                <c:pt idx="6">
                  <c:v>-0.23337596890442211</c:v>
                </c:pt>
                <c:pt idx="7">
                  <c:v>-4.5144567228985673E-6</c:v>
                </c:pt>
                <c:pt idx="8">
                  <c:v>-5.2089885264214227E-7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C-4899-B82F-1915E99CF745}"/>
            </c:ext>
          </c:extLst>
        </c:ser>
        <c:ser>
          <c:idx val="0"/>
          <c:order val="1"/>
          <c:tx>
            <c:strRef>
              <c:f>'2015-2018'!$C$369</c:f>
              <c:strCache>
                <c:ptCount val="1"/>
                <c:pt idx="0">
                  <c:v>Vins rosés valaisans en 2018</c:v>
                </c:pt>
              </c:strCache>
            </c:strRef>
          </c:tx>
          <c:spPr>
            <a:gradFill>
              <a:gsLst>
                <a:gs pos="0">
                  <a:srgbClr val="ED7D31">
                    <a:lumMod val="50000"/>
                  </a:srgbClr>
                </a:gs>
                <a:gs pos="50000">
                  <a:srgbClr val="ED7D31">
                    <a:lumMod val="50000"/>
                  </a:srgbClr>
                </a:gs>
                <a:gs pos="100000">
                  <a:srgbClr val="ED7D31">
                    <a:lumMod val="50000"/>
                  </a:srgbClr>
                </a:gs>
              </a:gsLst>
              <a:lin ang="5400000" scaled="1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C3478B7-7E99-46FE-8BFD-31F0C557DF8E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8CC-4899-B82F-1915E99CF7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5349C12-B575-4E76-9027-9058D1535B6F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8CC-4899-B82F-1915E99CF7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532EDA1-B885-4317-9038-0B6CE92890AD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8CC-4899-B82F-1915E99CF7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8E54ECE-C1F7-45D9-A024-13688F3EACCA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8CC-4899-B82F-1915E99CF7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9CAC9EA-8146-48D6-A9A6-2CB66CC0F7B4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8CC-4899-B82F-1915E99CF74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9692136-507A-48C1-955F-FEC8819252A1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8CC-4899-B82F-1915E99CF74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C340F64-C36B-442A-8016-CA5BAB5BA4DE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8CC-4899-B82F-1915E99CF74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754BB50-0D44-448F-B6AF-2F40D82C91A5}" type="CELLRANGE">
                      <a:rPr lang="fr-CH"/>
                      <a:pPr/>
                      <a:t>[PLAGECELL]</a:t>
                    </a:fld>
                    <a:endParaRPr lang="fr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8CC-4899-B82F-1915E99CF74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DDE7382-E3BF-4B3D-9724-1BD00FEC6B4B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8CC-4899-B82F-1915E99CF74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B05E7DE-EB99-4158-8A1E-614526901E41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8CC-4899-B82F-1915E99CF7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'2015-2018'!$A$46:$A$55</c:f>
              <c:strCache>
                <c:ptCount val="10"/>
                <c:pt idx="0">
                  <c:v>CHF 25 +</c:v>
                </c:pt>
                <c:pt idx="1">
                  <c:v>CHF 20.01 - 25</c:v>
                </c:pt>
                <c:pt idx="2">
                  <c:v>CHF 18.01 - 20</c:v>
                </c:pt>
                <c:pt idx="3">
                  <c:v>CHF 15.01 - 18</c:v>
                </c:pt>
                <c:pt idx="4">
                  <c:v>CHF 12.01 -15</c:v>
                </c:pt>
                <c:pt idx="5">
                  <c:v>CHF 10.01 -12</c:v>
                </c:pt>
                <c:pt idx="6">
                  <c:v>CHF 8.01 -10</c:v>
                </c:pt>
                <c:pt idx="7">
                  <c:v>CHF 5.01 - 8</c:v>
                </c:pt>
                <c:pt idx="8">
                  <c:v>CHF 3.01 - 5</c:v>
                </c:pt>
                <c:pt idx="9">
                  <c:v>CHF 0 - 3</c:v>
                </c:pt>
              </c:strCache>
            </c:strRef>
          </c:cat>
          <c:val>
            <c:numRef>
              <c:f>'2015-2018'!$C$370:$C$379</c:f>
              <c:numCache>
                <c:formatCode>General</c:formatCode>
                <c:ptCount val="10"/>
                <c:pt idx="0">
                  <c:v>2.2294576640429092E-5</c:v>
                </c:pt>
                <c:pt idx="1">
                  <c:v>2.9842388234655182E-3</c:v>
                </c:pt>
                <c:pt idx="2">
                  <c:v>1.106601460448241E-3</c:v>
                </c:pt>
                <c:pt idx="3">
                  <c:v>4.6995597869008117E-3</c:v>
                </c:pt>
                <c:pt idx="4">
                  <c:v>2.4223676355225182E-2</c:v>
                </c:pt>
                <c:pt idx="5">
                  <c:v>8.1694721830765288E-2</c:v>
                </c:pt>
                <c:pt idx="6">
                  <c:v>0.12758409779170318</c:v>
                </c:pt>
                <c:pt idx="7">
                  <c:v>1.2471637329715681E-2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'2015-2018'!$E$370:$E$379</c15:f>
                <c15:dlblRangeCache>
                  <c:ptCount val="10"/>
                  <c:pt idx="0">
                    <c:v>0%</c:v>
                  </c:pt>
                  <c:pt idx="1">
                    <c:v>0%</c:v>
                  </c:pt>
                  <c:pt idx="2">
                    <c:v>0%</c:v>
                  </c:pt>
                  <c:pt idx="3">
                    <c:v>0%</c:v>
                  </c:pt>
                  <c:pt idx="4">
                    <c:v>2%</c:v>
                  </c:pt>
                  <c:pt idx="5">
                    <c:v>5%</c:v>
                  </c:pt>
                  <c:pt idx="6">
                    <c:v>-11%</c:v>
                  </c:pt>
                  <c:pt idx="7">
                    <c:v>1%</c:v>
                  </c:pt>
                  <c:pt idx="8">
                    <c:v>0%</c:v>
                  </c:pt>
                  <c:pt idx="9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78CC-4899-B82F-1915E99CF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563564032"/>
        <c:axId val="-1563558048"/>
      </c:barChart>
      <c:catAx>
        <c:axId val="-15635640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Prix par bouteille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high"/>
        <c:crossAx val="-1563558048"/>
        <c:crossesAt val="0"/>
        <c:auto val="0"/>
        <c:lblAlgn val="ctr"/>
        <c:lblOffset val="100"/>
        <c:noMultiLvlLbl val="0"/>
      </c:catAx>
      <c:valAx>
        <c:axId val="-1563558048"/>
        <c:scaling>
          <c:orientation val="minMax"/>
          <c:max val="0.25"/>
          <c:min val="-0.25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Parts de marché</a:t>
                </a:r>
              </a:p>
            </c:rich>
          </c:tx>
          <c:overlay val="0"/>
        </c:title>
        <c:numFmt formatCode="#,##0%;[Red]#,##0%" sourceLinked="0"/>
        <c:majorTickMark val="none"/>
        <c:minorTickMark val="none"/>
        <c:tickLblPos val="nextTo"/>
        <c:crossAx val="-1563564032"/>
        <c:crosses val="autoZero"/>
        <c:crossBetween val="midCat"/>
        <c:majorUnit val="5.000000000000001E-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Gauss!$E$20</c:f>
              <c:strCache>
                <c:ptCount val="1"/>
                <c:pt idx="0">
                  <c:v>Vins blancs étrangers 2018</c:v>
                </c:pt>
              </c:strCache>
            </c:strRef>
          </c:tx>
          <c:spPr>
            <a:solidFill>
              <a:srgbClr val="E7E6E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Gauss!$C$21:$C$31</c:f>
              <c:strCache>
                <c:ptCount val="11"/>
                <c:pt idx="1">
                  <c:v>CHF 0 - 3</c:v>
                </c:pt>
                <c:pt idx="2">
                  <c:v>CHF 3.01 - 5</c:v>
                </c:pt>
                <c:pt idx="3">
                  <c:v>CHF 5.01 - 8</c:v>
                </c:pt>
                <c:pt idx="4">
                  <c:v>CHF 8.01 -10</c:v>
                </c:pt>
                <c:pt idx="5">
                  <c:v>CHF 10.01 -12</c:v>
                </c:pt>
                <c:pt idx="6">
                  <c:v>CHF 12.01 -15</c:v>
                </c:pt>
                <c:pt idx="7">
                  <c:v>CHF 15.01 - 18</c:v>
                </c:pt>
                <c:pt idx="8">
                  <c:v>CHF 18.01 - 20</c:v>
                </c:pt>
                <c:pt idx="9">
                  <c:v>CHF 20.01 - 25</c:v>
                </c:pt>
                <c:pt idx="10">
                  <c:v>CHF 25 +</c:v>
                </c:pt>
              </c:strCache>
            </c:strRef>
          </c:cat>
          <c:val>
            <c:numRef>
              <c:f>Gauss!$E$21:$E$31</c:f>
              <c:numCache>
                <c:formatCode>0%</c:formatCode>
                <c:ptCount val="11"/>
                <c:pt idx="1">
                  <c:v>2.7457331180832385E-2</c:v>
                </c:pt>
                <c:pt idx="2">
                  <c:v>0.11744258049366953</c:v>
                </c:pt>
                <c:pt idx="3">
                  <c:v>0.1123073840816704</c:v>
                </c:pt>
                <c:pt idx="4">
                  <c:v>4.6421090962103465E-2</c:v>
                </c:pt>
                <c:pt idx="5">
                  <c:v>5.2944614190662972E-2</c:v>
                </c:pt>
                <c:pt idx="6">
                  <c:v>4.9337862193301635E-2</c:v>
                </c:pt>
                <c:pt idx="7">
                  <c:v>1.8187278105678127E-2</c:v>
                </c:pt>
                <c:pt idx="8">
                  <c:v>6.5560678721115467E-3</c:v>
                </c:pt>
                <c:pt idx="9">
                  <c:v>7.4273755763196109E-3</c:v>
                </c:pt>
                <c:pt idx="10">
                  <c:v>4.635298564497869E-3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6-4380-9C67-76F541356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44610376"/>
        <c:axId val="744611688"/>
      </c:barChart>
      <c:scatterChart>
        <c:scatterStyle val="smoothMarker"/>
        <c:varyColors val="0"/>
        <c:ser>
          <c:idx val="0"/>
          <c:order val="0"/>
          <c:tx>
            <c:strRef>
              <c:f>Gauss!$D$20</c:f>
              <c:strCache>
                <c:ptCount val="1"/>
                <c:pt idx="0">
                  <c:v>Courbe de Gauss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Gauss!$C$21:$C$31</c:f>
              <c:strCache>
                <c:ptCount val="11"/>
                <c:pt idx="1">
                  <c:v>CHF 0 - 3</c:v>
                </c:pt>
                <c:pt idx="2">
                  <c:v>CHF 3.01 - 5</c:v>
                </c:pt>
                <c:pt idx="3">
                  <c:v>CHF 5.01 - 8</c:v>
                </c:pt>
                <c:pt idx="4">
                  <c:v>CHF 8.01 -10</c:v>
                </c:pt>
                <c:pt idx="5">
                  <c:v>CHF 10.01 -12</c:v>
                </c:pt>
                <c:pt idx="6">
                  <c:v>CHF 12.01 -15</c:v>
                </c:pt>
                <c:pt idx="7">
                  <c:v>CHF 15.01 - 18</c:v>
                </c:pt>
                <c:pt idx="8">
                  <c:v>CHF 18.01 - 20</c:v>
                </c:pt>
                <c:pt idx="9">
                  <c:v>CHF 20.01 - 25</c:v>
                </c:pt>
                <c:pt idx="10">
                  <c:v>CHF 25 +</c:v>
                </c:pt>
              </c:strCache>
            </c:strRef>
          </c:xVal>
          <c:yVal>
            <c:numRef>
              <c:f>Gauss!$D$21:$D$31</c:f>
              <c:numCache>
                <c:formatCode>0%</c:formatCode>
                <c:ptCount val="11"/>
                <c:pt idx="0">
                  <c:v>5.3990966513188063E-2</c:v>
                </c:pt>
                <c:pt idx="1">
                  <c:v>0.24197072451914337</c:v>
                </c:pt>
                <c:pt idx="2">
                  <c:v>0.3989422804014327</c:v>
                </c:pt>
                <c:pt idx="3">
                  <c:v>0.24197072451914337</c:v>
                </c:pt>
                <c:pt idx="4">
                  <c:v>5.3990966513188063E-2</c:v>
                </c:pt>
                <c:pt idx="5">
                  <c:v>4.4318484119380075E-3</c:v>
                </c:pt>
                <c:pt idx="6">
                  <c:v>1.3383022576488537E-4</c:v>
                </c:pt>
                <c:pt idx="7">
                  <c:v>1.4867195147342977E-6</c:v>
                </c:pt>
                <c:pt idx="8">
                  <c:v>6.0758828498232861E-9</c:v>
                </c:pt>
                <c:pt idx="9">
                  <c:v>9.1347204083645936E-12</c:v>
                </c:pt>
                <c:pt idx="10">
                  <c:v>5.0522710835368927E-15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B6-4380-9C67-76F541356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610376"/>
        <c:axId val="744611688"/>
      </c:scatterChart>
      <c:catAx>
        <c:axId val="744610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Italian Plate" panose="02000506040000020004" pitchFamily="2" charset="0"/>
                    <a:ea typeface="+mn-ea"/>
                    <a:cs typeface="+mn-cs"/>
                  </a:defRPr>
                </a:pPr>
                <a:r>
                  <a:rPr lang="fr-CH"/>
                  <a:t>Prix par bouteille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Italian Plate" panose="02000506040000020004" pitchFamily="2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62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talian Plate" panose="02000506040000020004" pitchFamily="2" charset="0"/>
                <a:ea typeface="+mn-ea"/>
                <a:cs typeface="+mn-cs"/>
              </a:defRPr>
            </a:pPr>
            <a:endParaRPr lang="fr-FR"/>
          </a:p>
        </c:txPr>
        <c:crossAx val="744611688"/>
        <c:crosses val="autoZero"/>
        <c:auto val="1"/>
        <c:lblAlgn val="ctr"/>
        <c:lblOffset val="100"/>
        <c:noMultiLvlLbl val="0"/>
      </c:catAx>
      <c:valAx>
        <c:axId val="744611688"/>
        <c:scaling>
          <c:orientation val="minMax"/>
          <c:max val="0.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Italian Plate" panose="02000506040000020004" pitchFamily="2" charset="0"/>
                    <a:ea typeface="+mn-ea"/>
                    <a:cs typeface="+mn-cs"/>
                  </a:defRPr>
                </a:pPr>
                <a:r>
                  <a:rPr lang="fr-CH"/>
                  <a:t>Parts</a:t>
                </a:r>
                <a:r>
                  <a:rPr lang="fr-CH" baseline="0"/>
                  <a:t> de marché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Italian Plate" panose="02000506040000020004" pitchFamily="2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talian Plate" panose="02000506040000020004" pitchFamily="2" charset="0"/>
                <a:ea typeface="+mn-ea"/>
                <a:cs typeface="+mn-cs"/>
              </a:defRPr>
            </a:pPr>
            <a:endParaRPr lang="fr-FR"/>
          </a:p>
        </c:txPr>
        <c:crossAx val="744610376"/>
        <c:crossesAt val="2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talian Plate" panose="02000506040000020004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Gauss!$G$37</c:f>
              <c:strCache>
                <c:ptCount val="1"/>
                <c:pt idx="0">
                  <c:v>Vins blancs suisses 2018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Gauss!$C$21:$C$31</c:f>
              <c:strCache>
                <c:ptCount val="11"/>
                <c:pt idx="1">
                  <c:v>CHF 0 - 3</c:v>
                </c:pt>
                <c:pt idx="2">
                  <c:v>CHF 3.01 - 5</c:v>
                </c:pt>
                <c:pt idx="3">
                  <c:v>CHF 5.01 - 8</c:v>
                </c:pt>
                <c:pt idx="4">
                  <c:v>CHF 8.01 -10</c:v>
                </c:pt>
                <c:pt idx="5">
                  <c:v>CHF 10.01 -12</c:v>
                </c:pt>
                <c:pt idx="6">
                  <c:v>CHF 12.01 -15</c:v>
                </c:pt>
                <c:pt idx="7">
                  <c:v>CHF 15.01 - 18</c:v>
                </c:pt>
                <c:pt idx="8">
                  <c:v>CHF 18.01 - 20</c:v>
                </c:pt>
                <c:pt idx="9">
                  <c:v>CHF 20.01 - 25</c:v>
                </c:pt>
                <c:pt idx="10">
                  <c:v>CHF 25 +</c:v>
                </c:pt>
              </c:strCache>
            </c:strRef>
          </c:cat>
          <c:val>
            <c:numRef>
              <c:f>Gauss!$G$41:$G$51</c:f>
              <c:numCache>
                <c:formatCode>0%</c:formatCode>
                <c:ptCount val="11"/>
                <c:pt idx="1">
                  <c:v>7.6176633367297519E-2</c:v>
                </c:pt>
                <c:pt idx="2">
                  <c:v>2.7388375094948802E-2</c:v>
                </c:pt>
                <c:pt idx="3">
                  <c:v>9.9282417447232735E-2</c:v>
                </c:pt>
                <c:pt idx="4">
                  <c:v>7.7916565020186762E-2</c:v>
                </c:pt>
                <c:pt idx="5">
                  <c:v>6.7492599306795825E-2</c:v>
                </c:pt>
                <c:pt idx="6">
                  <c:v>8.3879818681679125E-2</c:v>
                </c:pt>
                <c:pt idx="7">
                  <c:v>5.4882811478044836E-2</c:v>
                </c:pt>
                <c:pt idx="8">
                  <c:v>2.1585657481746463E-2</c:v>
                </c:pt>
                <c:pt idx="9">
                  <c:v>4.1644981039595859E-2</c:v>
                </c:pt>
                <c:pt idx="10">
                  <c:v>7.0332578616245575E-3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0-4F7C-8CED-3B2CB18FF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44610376"/>
        <c:axId val="744611688"/>
      </c:barChart>
      <c:scatterChart>
        <c:scatterStyle val="smoothMarker"/>
        <c:varyColors val="0"/>
        <c:ser>
          <c:idx val="0"/>
          <c:order val="0"/>
          <c:tx>
            <c:strRef>
              <c:f>Gauss!$D$20</c:f>
              <c:strCache>
                <c:ptCount val="1"/>
                <c:pt idx="0">
                  <c:v>Courbe de Gauss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Gauss!$C$21:$C$31</c:f>
              <c:strCache>
                <c:ptCount val="11"/>
                <c:pt idx="1">
                  <c:v>CHF 0 - 3</c:v>
                </c:pt>
                <c:pt idx="2">
                  <c:v>CHF 3.01 - 5</c:v>
                </c:pt>
                <c:pt idx="3">
                  <c:v>CHF 5.01 - 8</c:v>
                </c:pt>
                <c:pt idx="4">
                  <c:v>CHF 8.01 -10</c:v>
                </c:pt>
                <c:pt idx="5">
                  <c:v>CHF 10.01 -12</c:v>
                </c:pt>
                <c:pt idx="6">
                  <c:v>CHF 12.01 -15</c:v>
                </c:pt>
                <c:pt idx="7">
                  <c:v>CHF 15.01 - 18</c:v>
                </c:pt>
                <c:pt idx="8">
                  <c:v>CHF 18.01 - 20</c:v>
                </c:pt>
                <c:pt idx="9">
                  <c:v>CHF 20.01 - 25</c:v>
                </c:pt>
                <c:pt idx="10">
                  <c:v>CHF 25 +</c:v>
                </c:pt>
              </c:strCache>
            </c:strRef>
          </c:xVal>
          <c:yVal>
            <c:numRef>
              <c:f>Gauss!$F$41:$F$51</c:f>
              <c:numCache>
                <c:formatCode>0%</c:formatCode>
                <c:ptCount val="11"/>
                <c:pt idx="0">
                  <c:v>4.4318484119380075E-3</c:v>
                </c:pt>
                <c:pt idx="1">
                  <c:v>5.3990966513188063E-2</c:v>
                </c:pt>
                <c:pt idx="2">
                  <c:v>0.24197072451914337</c:v>
                </c:pt>
                <c:pt idx="3">
                  <c:v>0.3989422804014327</c:v>
                </c:pt>
                <c:pt idx="4">
                  <c:v>0.24197072451914337</c:v>
                </c:pt>
                <c:pt idx="5">
                  <c:v>5.3990966513188063E-2</c:v>
                </c:pt>
                <c:pt idx="6">
                  <c:v>4.4318484119380075E-3</c:v>
                </c:pt>
                <c:pt idx="7">
                  <c:v>1.3383022576488537E-4</c:v>
                </c:pt>
                <c:pt idx="8">
                  <c:v>1.4867195147342977E-6</c:v>
                </c:pt>
                <c:pt idx="9">
                  <c:v>6.0758828498232861E-9</c:v>
                </c:pt>
                <c:pt idx="10">
                  <c:v>9.1347204083645936E-12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70-4F7C-8CED-3B2CB18FF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610376"/>
        <c:axId val="744611688"/>
      </c:scatterChart>
      <c:catAx>
        <c:axId val="744610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Italian Plate" panose="02000506040000020004" pitchFamily="2" charset="0"/>
                    <a:ea typeface="+mn-ea"/>
                    <a:cs typeface="+mn-cs"/>
                  </a:defRPr>
                </a:pPr>
                <a:r>
                  <a:rPr lang="fr-CH"/>
                  <a:t>Prix par bouteille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Italian Plate" panose="02000506040000020004" pitchFamily="2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32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talian Plate" panose="02000506040000020004" pitchFamily="2" charset="0"/>
                <a:ea typeface="+mn-ea"/>
                <a:cs typeface="+mn-cs"/>
              </a:defRPr>
            </a:pPr>
            <a:endParaRPr lang="fr-FR"/>
          </a:p>
        </c:txPr>
        <c:crossAx val="744611688"/>
        <c:crosses val="autoZero"/>
        <c:auto val="1"/>
        <c:lblAlgn val="ctr"/>
        <c:lblOffset val="100"/>
        <c:noMultiLvlLbl val="0"/>
      </c:catAx>
      <c:valAx>
        <c:axId val="744611688"/>
        <c:scaling>
          <c:orientation val="minMax"/>
          <c:max val="0.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Italian Plate" panose="02000506040000020004" pitchFamily="2" charset="0"/>
                    <a:ea typeface="+mn-ea"/>
                    <a:cs typeface="+mn-cs"/>
                  </a:defRPr>
                </a:pPr>
                <a:r>
                  <a:rPr lang="fr-CH"/>
                  <a:t>Parts</a:t>
                </a:r>
                <a:r>
                  <a:rPr lang="fr-CH" baseline="0"/>
                  <a:t> de marché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Italian Plate" panose="02000506040000020004" pitchFamily="2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talian Plate" panose="02000506040000020004" pitchFamily="2" charset="0"/>
                <a:ea typeface="+mn-ea"/>
                <a:cs typeface="+mn-cs"/>
              </a:defRPr>
            </a:pPr>
            <a:endParaRPr lang="fr-FR"/>
          </a:p>
        </c:txPr>
        <c:crossAx val="744610376"/>
        <c:crossesAt val="2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talian Plate" panose="02000506040000020004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Italian Plate" panose="02000506040000020004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481852</xdr:colOff>
      <xdr:row>100</xdr:row>
      <xdr:rowOff>56030</xdr:rowOff>
    </xdr:from>
    <xdr:to>
      <xdr:col>30</xdr:col>
      <xdr:colOff>427223</xdr:colOff>
      <xdr:row>116</xdr:row>
      <xdr:rowOff>56030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2342C5B-0799-4AF2-BAF3-EC2C60DBF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1704975</xdr:colOff>
      <xdr:row>129</xdr:row>
      <xdr:rowOff>180975</xdr:rowOff>
    </xdr:from>
    <xdr:to>
      <xdr:col>43</xdr:col>
      <xdr:colOff>412096</xdr:colOff>
      <xdr:row>145</xdr:row>
      <xdr:rowOff>180975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C4C51FD3-ABD0-4146-BF4E-C545430C7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159</xdr:row>
      <xdr:rowOff>0</xdr:rowOff>
    </xdr:from>
    <xdr:to>
      <xdr:col>44</xdr:col>
      <xdr:colOff>97771</xdr:colOff>
      <xdr:row>175</xdr:row>
      <xdr:rowOff>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EB443F62-982B-426B-AB71-0FF1536A2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7</xdr:col>
      <xdr:colOff>740989</xdr:colOff>
      <xdr:row>72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74D3DFE-93D4-4FB8-91C9-313E54978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371475</xdr:colOff>
      <xdr:row>84</xdr:row>
      <xdr:rowOff>66675</xdr:rowOff>
    </xdr:from>
    <xdr:to>
      <xdr:col>8</xdr:col>
      <xdr:colOff>350464</xdr:colOff>
      <xdr:row>100</xdr:row>
      <xdr:rowOff>66675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F36A76D3-E0E0-4661-AD45-C6E1D760A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114</xdr:row>
      <xdr:rowOff>104775</xdr:rowOff>
    </xdr:from>
    <xdr:to>
      <xdr:col>8</xdr:col>
      <xdr:colOff>217114</xdr:colOff>
      <xdr:row>130</xdr:row>
      <xdr:rowOff>104775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B9749AE7-0B40-4381-8A12-37E4C090B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342900</xdr:colOff>
      <xdr:row>143</xdr:row>
      <xdr:rowOff>123825</xdr:rowOff>
    </xdr:from>
    <xdr:to>
      <xdr:col>8</xdr:col>
      <xdr:colOff>321889</xdr:colOff>
      <xdr:row>159</xdr:row>
      <xdr:rowOff>123825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E9030358-CBAD-4C18-89E2-2620EA937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457200</xdr:colOff>
      <xdr:row>173</xdr:row>
      <xdr:rowOff>66675</xdr:rowOff>
    </xdr:from>
    <xdr:to>
      <xdr:col>8</xdr:col>
      <xdr:colOff>436189</xdr:colOff>
      <xdr:row>189</xdr:row>
      <xdr:rowOff>66675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574A2279-F3A6-49FD-A2F7-9221D9369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180975</xdr:colOff>
      <xdr:row>203</xdr:row>
      <xdr:rowOff>104775</xdr:rowOff>
    </xdr:from>
    <xdr:to>
      <xdr:col>8</xdr:col>
      <xdr:colOff>159964</xdr:colOff>
      <xdr:row>219</xdr:row>
      <xdr:rowOff>104775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966FC9F1-0F98-46F6-9B30-BC6C8A55F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419100</xdr:colOff>
      <xdr:row>232</xdr:row>
      <xdr:rowOff>114300</xdr:rowOff>
    </xdr:from>
    <xdr:to>
      <xdr:col>8</xdr:col>
      <xdr:colOff>398089</xdr:colOff>
      <xdr:row>248</xdr:row>
      <xdr:rowOff>114300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51945912-D65E-4AC1-A196-0901647E2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262</xdr:row>
      <xdr:rowOff>0</xdr:rowOff>
    </xdr:from>
    <xdr:to>
      <xdr:col>8</xdr:col>
      <xdr:colOff>740989</xdr:colOff>
      <xdr:row>278</xdr:row>
      <xdr:rowOff>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CDCCDA7E-24FF-424E-BC7B-43C4F48B9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291</xdr:row>
      <xdr:rowOff>0</xdr:rowOff>
    </xdr:from>
    <xdr:to>
      <xdr:col>8</xdr:col>
      <xdr:colOff>740989</xdr:colOff>
      <xdr:row>307</xdr:row>
      <xdr:rowOff>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6E98BBF9-854C-4054-B3B6-260EDF925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321</xdr:row>
      <xdr:rowOff>0</xdr:rowOff>
    </xdr:from>
    <xdr:to>
      <xdr:col>8</xdr:col>
      <xdr:colOff>740989</xdr:colOff>
      <xdr:row>337</xdr:row>
      <xdr:rowOff>0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13F8383B-FDC1-49B9-9BA6-A36460B15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76200</xdr:colOff>
      <xdr:row>349</xdr:row>
      <xdr:rowOff>171450</xdr:rowOff>
    </xdr:from>
    <xdr:to>
      <xdr:col>9</xdr:col>
      <xdr:colOff>55189</xdr:colOff>
      <xdr:row>365</xdr:row>
      <xdr:rowOff>171450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E91B98BD-0EFC-4BEC-84C5-6DFC3DE02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380</xdr:row>
      <xdr:rowOff>0</xdr:rowOff>
    </xdr:from>
    <xdr:to>
      <xdr:col>8</xdr:col>
      <xdr:colOff>740989</xdr:colOff>
      <xdr:row>396</xdr:row>
      <xdr:rowOff>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90B8CC56-EACD-418D-9018-0D857D1B2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4761</xdr:colOff>
      <xdr:row>18</xdr:row>
      <xdr:rowOff>9525</xdr:rowOff>
    </xdr:from>
    <xdr:to>
      <xdr:col>14</xdr:col>
      <xdr:colOff>333374</xdr:colOff>
      <xdr:row>32</xdr:row>
      <xdr:rowOff>104775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109F31AB-EA20-4781-83D0-89B61418D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36</xdr:row>
      <xdr:rowOff>28575</xdr:rowOff>
    </xdr:from>
    <xdr:to>
      <xdr:col>15</xdr:col>
      <xdr:colOff>557213</xdr:colOff>
      <xdr:row>50</xdr:row>
      <xdr:rowOff>104775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FFD229A-9AEE-4889-9DA3-7DED9A174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Fe7001\Desktop\Wein\CAT%202.019%20CH_PKL_Wein_ausl&#228;ndischerWW_globu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"/>
      <sheetName val="S"/>
      <sheetName val="V"/>
      <sheetName val="ExportSettings"/>
      <sheetName val="G01b"/>
      <sheetName val="G02b"/>
      <sheetName val="G02c"/>
      <sheetName val="G03"/>
      <sheetName val="G07"/>
      <sheetName val="G07b"/>
      <sheetName val="G07c"/>
      <sheetName val="G07d"/>
      <sheetName val="G08b"/>
      <sheetName val="G09b"/>
      <sheetName val="G10b"/>
      <sheetName val="G12b"/>
      <sheetName val="G14b"/>
      <sheetName val="G14c"/>
      <sheetName val="G15"/>
      <sheetName val="G16"/>
      <sheetName val="G18"/>
      <sheetName val="G19"/>
      <sheetName val="G20b"/>
      <sheetName val="G21"/>
      <sheetName val="G22"/>
      <sheetName val="G23"/>
      <sheetName val="G23b"/>
      <sheetName val="G23c"/>
      <sheetName val="G24"/>
      <sheetName val="G24b"/>
      <sheetName val="G25"/>
      <sheetName val="G26"/>
      <sheetName val="G27"/>
      <sheetName val="G28"/>
      <sheetName val="G29"/>
      <sheetName val="G31"/>
      <sheetName val="G31b"/>
      <sheetName val="G31c"/>
      <sheetName val="G31d"/>
      <sheetName val="G32"/>
      <sheetName val="G32b"/>
      <sheetName val="G33"/>
      <sheetName val="G05b"/>
      <sheetName val="G11b"/>
      <sheetName val="G34"/>
      <sheetName val="G35"/>
      <sheetName val="DIV"/>
      <sheetName val="H"/>
      <sheetName val="P"/>
      <sheetName val="1.G32"/>
      <sheetName val="1.G32 (2)"/>
      <sheetName val="1.G32 (3)"/>
      <sheetName val="1.G32 (4)"/>
      <sheetName val="1.G32 (5)"/>
      <sheetName val="1.G32 (6)"/>
      <sheetName val="1.G32 (7)"/>
      <sheetName val="1.G32 (8)"/>
    </sheetNames>
    <sheetDataSet>
      <sheetData sheetId="0" refreshError="1"/>
      <sheetData sheetId="1">
        <row r="9">
          <cell r="B9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Personnalisé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4BD97"/>
    </a:accent1>
    <a:accent2>
      <a:srgbClr val="C0504D"/>
    </a:accent2>
    <a:accent3>
      <a:srgbClr val="00B050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024"/>
  <sheetViews>
    <sheetView topLeftCell="A109" zoomScaleNormal="100" workbookViewId="0">
      <selection activeCell="M179" sqref="M179:M180"/>
    </sheetView>
  </sheetViews>
  <sheetFormatPr baseColWidth="10" defaultColWidth="11.42578125" defaultRowHeight="15" x14ac:dyDescent="0.25"/>
  <cols>
    <col min="1" max="1" width="30.7109375" bestFit="1" customWidth="1"/>
    <col min="2" max="12" width="8.7109375" hidden="1" customWidth="1"/>
    <col min="13" max="14" width="8.7109375" customWidth="1"/>
    <col min="15" max="15" width="9.85546875" bestFit="1" customWidth="1"/>
    <col min="16" max="16" width="12" bestFit="1" customWidth="1"/>
    <col min="17" max="19" width="8.7109375" hidden="1" customWidth="1"/>
    <col min="20" max="20" width="8.7109375" style="2" hidden="1" customWidth="1"/>
    <col min="21" max="27" width="8.7109375" hidden="1" customWidth="1"/>
    <col min="28" max="31" width="8.7109375" customWidth="1"/>
    <col min="32" max="42" width="9.85546875" hidden="1" customWidth="1"/>
    <col min="43" max="46" width="9.85546875" customWidth="1"/>
    <col min="47" max="57" width="7.7109375" hidden="1" customWidth="1"/>
    <col min="58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1</v>
      </c>
      <c r="O2" s="121">
        <f>M6+AB6</f>
        <v>3.13</v>
      </c>
      <c r="P2" s="121">
        <f>N6+AC6</f>
        <v>3.07</v>
      </c>
    </row>
    <row r="3" spans="1:61" x14ac:dyDescent="0.25">
      <c r="A3" s="3" t="s">
        <v>2</v>
      </c>
      <c r="B3" s="125" t="s">
        <v>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125" t="s">
        <v>4</v>
      </c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7"/>
      <c r="AF3" s="125" t="s">
        <v>5</v>
      </c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7"/>
      <c r="AU3" s="125" t="s">
        <v>6</v>
      </c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</row>
    <row r="4" spans="1:61" x14ac:dyDescent="0.25">
      <c r="A4" s="4"/>
      <c r="B4" s="5" t="s">
        <v>7</v>
      </c>
      <c r="C4" s="6" t="s">
        <v>8</v>
      </c>
      <c r="D4" s="7" t="s">
        <v>9</v>
      </c>
      <c r="E4" s="6" t="s">
        <v>10</v>
      </c>
      <c r="F4" s="6" t="s">
        <v>11</v>
      </c>
      <c r="G4" s="6" t="s">
        <v>12</v>
      </c>
      <c r="H4" s="7" t="s">
        <v>13</v>
      </c>
      <c r="I4" s="6" t="s">
        <v>14</v>
      </c>
      <c r="J4" s="7" t="s">
        <v>15</v>
      </c>
      <c r="K4" s="6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8" t="s">
        <v>21</v>
      </c>
      <c r="Q4" s="5" t="s">
        <v>7</v>
      </c>
      <c r="R4" s="6" t="s">
        <v>8</v>
      </c>
      <c r="S4" s="7" t="s">
        <v>9</v>
      </c>
      <c r="T4" s="9" t="s">
        <v>10</v>
      </c>
      <c r="U4" s="6" t="s">
        <v>11</v>
      </c>
      <c r="V4" s="6" t="s">
        <v>12</v>
      </c>
      <c r="W4" s="7" t="s">
        <v>13</v>
      </c>
      <c r="X4" s="6" t="s">
        <v>14</v>
      </c>
      <c r="Y4" s="7" t="s">
        <v>15</v>
      </c>
      <c r="Z4" s="6" t="s">
        <v>16</v>
      </c>
      <c r="AA4" s="7" t="s">
        <v>17</v>
      </c>
      <c r="AB4" s="10" t="s">
        <v>18</v>
      </c>
      <c r="AC4" s="10" t="s">
        <v>19</v>
      </c>
      <c r="AD4" s="10" t="s">
        <v>20</v>
      </c>
      <c r="AE4" s="8" t="s">
        <v>21</v>
      </c>
      <c r="AF4" s="5" t="s">
        <v>7</v>
      </c>
      <c r="AG4" s="6" t="s">
        <v>8</v>
      </c>
      <c r="AH4" s="7" t="s">
        <v>9</v>
      </c>
      <c r="AI4" s="6" t="s">
        <v>10</v>
      </c>
      <c r="AJ4" s="6" t="s">
        <v>11</v>
      </c>
      <c r="AK4" s="6" t="s">
        <v>12</v>
      </c>
      <c r="AL4" s="7" t="s">
        <v>13</v>
      </c>
      <c r="AM4" s="6" t="s">
        <v>14</v>
      </c>
      <c r="AN4" s="7" t="s">
        <v>15</v>
      </c>
      <c r="AO4" s="6" t="s">
        <v>16</v>
      </c>
      <c r="AP4" s="7" t="s">
        <v>17</v>
      </c>
      <c r="AQ4" s="10" t="s">
        <v>18</v>
      </c>
      <c r="AR4" s="10" t="s">
        <v>19</v>
      </c>
      <c r="AS4" s="10" t="s">
        <v>20</v>
      </c>
      <c r="AT4" s="8" t="s">
        <v>21</v>
      </c>
      <c r="AU4" s="5" t="s">
        <v>7</v>
      </c>
      <c r="AV4" s="6" t="s">
        <v>8</v>
      </c>
      <c r="AW4" s="7" t="s">
        <v>9</v>
      </c>
      <c r="AX4" s="6" t="s">
        <v>10</v>
      </c>
      <c r="AY4" s="6" t="s">
        <v>11</v>
      </c>
      <c r="AZ4" s="6" t="s">
        <v>12</v>
      </c>
      <c r="BA4" s="7" t="s">
        <v>13</v>
      </c>
      <c r="BB4" s="6" t="s">
        <v>14</v>
      </c>
      <c r="BC4" s="7" t="s">
        <v>15</v>
      </c>
      <c r="BD4" s="6" t="s">
        <v>16</v>
      </c>
      <c r="BE4" s="7" t="s">
        <v>17</v>
      </c>
      <c r="BF4" s="7" t="s">
        <v>18</v>
      </c>
      <c r="BG4" s="7" t="s">
        <v>19</v>
      </c>
      <c r="BH4" s="7" t="s">
        <v>20</v>
      </c>
      <c r="BI4" s="8" t="s">
        <v>21</v>
      </c>
    </row>
    <row r="5" spans="1:61" x14ac:dyDescent="0.25">
      <c r="A5" s="11" t="s">
        <v>22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2"/>
      <c r="R5" s="13"/>
      <c r="S5" s="13"/>
      <c r="T5" s="13"/>
      <c r="U5" s="15"/>
      <c r="V5" s="15"/>
      <c r="W5" s="15"/>
      <c r="X5" s="16"/>
      <c r="Y5" s="16"/>
      <c r="Z5" s="16"/>
      <c r="AA5" s="16"/>
      <c r="AB5" s="16"/>
      <c r="AC5" s="16"/>
      <c r="AD5" s="16"/>
      <c r="AE5" s="17"/>
      <c r="AF5" s="12"/>
      <c r="AG5" s="13"/>
      <c r="AH5" s="13"/>
      <c r="AI5" s="13"/>
      <c r="AJ5" s="15"/>
      <c r="AK5" s="15"/>
      <c r="AL5" s="15"/>
      <c r="AM5" s="16"/>
      <c r="AN5" s="16"/>
      <c r="AO5" s="16"/>
      <c r="AP5" s="16"/>
      <c r="AQ5" s="16"/>
      <c r="AR5" s="16"/>
      <c r="AS5" s="16"/>
      <c r="AT5" s="17"/>
      <c r="AU5" s="12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4"/>
    </row>
    <row r="6" spans="1:61" x14ac:dyDescent="0.25">
      <c r="A6" s="18" t="s">
        <v>23</v>
      </c>
      <c r="B6" s="19">
        <v>0.9104319377357869</v>
      </c>
      <c r="C6" s="20">
        <v>0.70230269891370445</v>
      </c>
      <c r="D6" s="20">
        <v>0.73957053016618257</v>
      </c>
      <c r="E6" s="20">
        <v>0.68832058770576376</v>
      </c>
      <c r="F6" s="20">
        <v>0.73571571853096529</v>
      </c>
      <c r="G6" s="20">
        <v>0.82137950719278929</v>
      </c>
      <c r="H6" s="20">
        <v>0.94051336614628056</v>
      </c>
      <c r="I6" s="20">
        <v>0.79303322443730473</v>
      </c>
      <c r="J6" s="20">
        <v>0.86960260806168166</v>
      </c>
      <c r="K6" s="20">
        <v>1.000892857231523</v>
      </c>
      <c r="L6" s="20">
        <v>1.0295997066273035</v>
      </c>
      <c r="M6" s="20">
        <v>3.13</v>
      </c>
      <c r="N6" s="20">
        <v>3.07</v>
      </c>
      <c r="O6" s="20">
        <v>0.78733763417615354</v>
      </c>
      <c r="P6" s="21">
        <v>0.91355400358408145</v>
      </c>
      <c r="Q6" s="19">
        <v>2.5762603780681399</v>
      </c>
      <c r="R6" s="20">
        <v>2.1841553978262476</v>
      </c>
      <c r="S6" s="20">
        <v>2.3425640354017578</v>
      </c>
      <c r="T6" s="22">
        <v>2.4909667784355283</v>
      </c>
      <c r="U6" s="22">
        <v>2.4759814535219244</v>
      </c>
      <c r="V6" s="22">
        <v>2.0958495677017375</v>
      </c>
      <c r="W6" s="22">
        <v>2.003850522994699</v>
      </c>
      <c r="X6" s="22">
        <v>2.2283578915393334</v>
      </c>
      <c r="Y6" s="22">
        <v>2.377609518254804</v>
      </c>
      <c r="Z6" s="22">
        <v>2.0661993408288586</v>
      </c>
      <c r="AA6" s="22">
        <v>2.1311324172787591</v>
      </c>
      <c r="AB6" s="22">
        <v>0</v>
      </c>
      <c r="AC6" s="22">
        <v>0</v>
      </c>
      <c r="AD6" s="22">
        <v>2.2904545895308543</v>
      </c>
      <c r="AE6" s="23">
        <v>2.2168771840377457</v>
      </c>
      <c r="AF6" s="19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1">
        <v>0</v>
      </c>
      <c r="AU6" s="19">
        <v>0</v>
      </c>
      <c r="AV6" s="20">
        <v>8.0950203990566398E-3</v>
      </c>
      <c r="AW6" s="20">
        <v>5.4109873199371189E-2</v>
      </c>
      <c r="AX6" s="20">
        <v>3.4958710259695998E-2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2.2784550746590995E-2</v>
      </c>
      <c r="BG6" s="20">
        <v>0</v>
      </c>
      <c r="BH6" s="20">
        <v>2.2784550746590995E-2</v>
      </c>
      <c r="BI6" s="21">
        <v>0</v>
      </c>
    </row>
    <row r="7" spans="1:61" x14ac:dyDescent="0.25">
      <c r="A7" s="18" t="s">
        <v>24</v>
      </c>
      <c r="B7" s="19">
        <v>3.5635035677605646</v>
      </c>
      <c r="C7" s="20">
        <v>4.1044906905059353</v>
      </c>
      <c r="D7" s="20">
        <v>3.4038791283849124</v>
      </c>
      <c r="E7" s="20">
        <v>3.4773926692066954</v>
      </c>
      <c r="F7" s="20">
        <v>3.4478380935606765</v>
      </c>
      <c r="G7" s="20">
        <v>3.8273429752663382</v>
      </c>
      <c r="H7" s="20">
        <v>3.7451617134343369</v>
      </c>
      <c r="I7" s="20">
        <v>3.3190424029239605</v>
      </c>
      <c r="J7" s="20">
        <v>3.2043803567583535</v>
      </c>
      <c r="K7" s="20">
        <v>3.1133279224986818</v>
      </c>
      <c r="L7" s="20">
        <v>3.2547560878953519</v>
      </c>
      <c r="M7" s="20">
        <v>3.6200494979368809</v>
      </c>
      <c r="N7" s="20">
        <v>3.4818961770983394</v>
      </c>
      <c r="O7" s="20">
        <v>3.6269377665048546</v>
      </c>
      <c r="P7" s="21">
        <v>3.046881456724265</v>
      </c>
      <c r="Q7" s="19">
        <v>0.90226817329089981</v>
      </c>
      <c r="R7" s="20">
        <v>0.74648720583883643</v>
      </c>
      <c r="S7" s="20">
        <v>0.80465507660371705</v>
      </c>
      <c r="T7" s="22">
        <v>0.83848310001081083</v>
      </c>
      <c r="U7" s="22">
        <v>0.84261925611075705</v>
      </c>
      <c r="V7" s="22">
        <v>0.72432735161218365</v>
      </c>
      <c r="W7" s="22">
        <v>0.93134132039042461</v>
      </c>
      <c r="X7" s="22">
        <v>0.89061191403217466</v>
      </c>
      <c r="Y7" s="22">
        <v>0.85504050252153008</v>
      </c>
      <c r="Z7" s="22">
        <v>0.71981611768674592</v>
      </c>
      <c r="AA7" s="22">
        <v>0.75656856074791401</v>
      </c>
      <c r="AB7" s="22">
        <v>0.8284683557565149</v>
      </c>
      <c r="AC7" s="22">
        <v>0.81200087854999015</v>
      </c>
      <c r="AD7" s="22">
        <v>0.83384476951691167</v>
      </c>
      <c r="AE7" s="23">
        <v>0.81275504392798403</v>
      </c>
      <c r="AF7" s="19">
        <v>0.16644482748395523</v>
      </c>
      <c r="AG7" s="20">
        <v>0.16389327846491664</v>
      </c>
      <c r="AH7" s="20">
        <v>0.16873147243045955</v>
      </c>
      <c r="AI7" s="20">
        <v>0.15622929985895079</v>
      </c>
      <c r="AJ7" s="20">
        <v>0.1604379401217069</v>
      </c>
      <c r="AK7" s="20">
        <v>0.16495500988780115</v>
      </c>
      <c r="AL7" s="20">
        <v>0.15379092016363799</v>
      </c>
      <c r="AM7" s="20">
        <v>0.14569290942939453</v>
      </c>
      <c r="AN7" s="20">
        <v>0.1475484088946421</v>
      </c>
      <c r="AO7" s="20">
        <v>0.14246440313968761</v>
      </c>
      <c r="AP7" s="20">
        <v>0.14467496269010116</v>
      </c>
      <c r="AQ7" s="20">
        <v>0.16378583792561768</v>
      </c>
      <c r="AR7" s="20">
        <v>0.15630982243592761</v>
      </c>
      <c r="AS7" s="20">
        <v>0.15896386785581487</v>
      </c>
      <c r="AT7" s="21">
        <v>0.14531824633370702</v>
      </c>
      <c r="AU7" s="19">
        <v>0</v>
      </c>
      <c r="AV7" s="20">
        <v>0</v>
      </c>
      <c r="AW7" s="20">
        <v>5.7441478980224191E-5</v>
      </c>
      <c r="AX7" s="20">
        <v>0</v>
      </c>
      <c r="AY7" s="20">
        <v>5.4126911803120068E-6</v>
      </c>
      <c r="AZ7" s="20">
        <v>1.0810834947810105E-5</v>
      </c>
      <c r="BA7" s="20">
        <v>0</v>
      </c>
      <c r="BB7" s="20">
        <v>4.2837878357260754E-6</v>
      </c>
      <c r="BC7" s="20">
        <v>0</v>
      </c>
      <c r="BD7" s="20">
        <v>0</v>
      </c>
      <c r="BE7" s="20">
        <v>0</v>
      </c>
      <c r="BF7" s="20">
        <v>0</v>
      </c>
      <c r="BG7" s="20">
        <v>4.1136699232606781E-6</v>
      </c>
      <c r="BH7" s="20">
        <v>0</v>
      </c>
      <c r="BI7" s="21">
        <v>4.1136699232606781E-6</v>
      </c>
    </row>
    <row r="8" spans="1:61" x14ac:dyDescent="0.25">
      <c r="A8" s="18" t="s">
        <v>25</v>
      </c>
      <c r="B8" s="19">
        <v>3.0302904094280403</v>
      </c>
      <c r="C8" s="20">
        <v>3.4069228586586915</v>
      </c>
      <c r="D8" s="20">
        <v>3.5760345916415854</v>
      </c>
      <c r="E8" s="20">
        <v>3.3873636236890752</v>
      </c>
      <c r="F8" s="20">
        <v>3.1252139140660193</v>
      </c>
      <c r="G8" s="20">
        <v>3.2828120297800893</v>
      </c>
      <c r="H8" s="20">
        <v>3.940051720479508</v>
      </c>
      <c r="I8" s="20">
        <v>3.4384461347842845</v>
      </c>
      <c r="J8" s="20">
        <v>3.1013289421385348</v>
      </c>
      <c r="K8" s="20">
        <v>4.3972200769440137</v>
      </c>
      <c r="L8" s="20">
        <v>4.1577213901882972</v>
      </c>
      <c r="M8" s="20">
        <v>3.2009576846337202</v>
      </c>
      <c r="N8" s="20">
        <v>3.3296496862563516</v>
      </c>
      <c r="O8" s="20">
        <v>3.2205908213888401</v>
      </c>
      <c r="P8" s="21">
        <v>3.6515526002728951</v>
      </c>
      <c r="Q8" s="19">
        <v>3.9761981705034461</v>
      </c>
      <c r="R8" s="20">
        <v>2.9689516026689033</v>
      </c>
      <c r="S8" s="20">
        <v>3.3101317626152378</v>
      </c>
      <c r="T8" s="22">
        <v>3.296762088036119</v>
      </c>
      <c r="U8" s="22">
        <v>3.2598481119468659</v>
      </c>
      <c r="V8" s="22">
        <v>2.3899094486814954</v>
      </c>
      <c r="W8" s="22">
        <v>3.0720770427895587</v>
      </c>
      <c r="X8" s="22">
        <v>2.6951716763316429</v>
      </c>
      <c r="Y8" s="22">
        <v>4.1641023305786131</v>
      </c>
      <c r="Z8" s="22">
        <v>2.8588730455527984</v>
      </c>
      <c r="AA8" s="22">
        <v>3.528001624663363</v>
      </c>
      <c r="AB8" s="22">
        <v>3.6553396223925576</v>
      </c>
      <c r="AC8" s="22">
        <v>2.9434900724208353</v>
      </c>
      <c r="AD8" s="22">
        <v>3.2020894945810836</v>
      </c>
      <c r="AE8" s="23">
        <v>3.0232739380298597</v>
      </c>
      <c r="AF8" s="19">
        <v>2.092999672106028</v>
      </c>
      <c r="AG8" s="20">
        <v>1.4686252590969653</v>
      </c>
      <c r="AH8" s="20">
        <v>1.530248180218045</v>
      </c>
      <c r="AI8" s="20">
        <v>1.1632606042373155</v>
      </c>
      <c r="AJ8" s="20">
        <v>1.4422530622931835</v>
      </c>
      <c r="AK8" s="20">
        <v>0.60099264616454506</v>
      </c>
      <c r="AL8" s="20">
        <v>1.4317975528339322</v>
      </c>
      <c r="AM8" s="20">
        <v>1.1033820869085027</v>
      </c>
      <c r="AN8" s="20">
        <v>2.171041890825141</v>
      </c>
      <c r="AO8" s="20">
        <v>1.3164102908871462</v>
      </c>
      <c r="AP8" s="20">
        <v>1.8445419431213295</v>
      </c>
      <c r="AQ8" s="20">
        <v>1.7869334317096157</v>
      </c>
      <c r="AR8" s="20">
        <v>1.3105115297669971</v>
      </c>
      <c r="AS8" s="20">
        <v>1.2985516907513401</v>
      </c>
      <c r="AT8" s="21">
        <v>1.4475562177173966</v>
      </c>
      <c r="AU8" s="19">
        <v>0.54224412251464404</v>
      </c>
      <c r="AV8" s="20">
        <v>0.28887751395839512</v>
      </c>
      <c r="AW8" s="20">
        <v>0.6211683242602124</v>
      </c>
      <c r="AX8" s="20">
        <v>0.84755662437305868</v>
      </c>
      <c r="AY8" s="20">
        <v>0.49422633644487302</v>
      </c>
      <c r="AZ8" s="20">
        <v>0.58127603340124956</v>
      </c>
      <c r="BA8" s="20">
        <v>0.40024474753949041</v>
      </c>
      <c r="BB8" s="20">
        <v>0.31752506385360602</v>
      </c>
      <c r="BC8" s="20">
        <v>0.72108145849321348</v>
      </c>
      <c r="BD8" s="20">
        <v>0.41148394540214278</v>
      </c>
      <c r="BE8" s="20">
        <v>0.5460198229192661</v>
      </c>
      <c r="BF8" s="20">
        <v>0.61196839763885813</v>
      </c>
      <c r="BG8" s="20">
        <v>0.36714417461524224</v>
      </c>
      <c r="BH8" s="20">
        <v>0.61196839763885813</v>
      </c>
      <c r="BI8" s="21">
        <v>0.36714417461524224</v>
      </c>
    </row>
    <row r="9" spans="1:61" x14ac:dyDescent="0.25">
      <c r="A9" s="18" t="s">
        <v>26</v>
      </c>
      <c r="B9" s="19">
        <v>0.83537692907571226</v>
      </c>
      <c r="C9" s="20">
        <v>0.79846067358511463</v>
      </c>
      <c r="D9" s="20">
        <v>1.0642671063237463</v>
      </c>
      <c r="E9" s="20">
        <v>0.8059374800998329</v>
      </c>
      <c r="F9" s="20">
        <v>1.0870682977342438</v>
      </c>
      <c r="G9" s="20">
        <v>1.0745086269875337</v>
      </c>
      <c r="H9" s="20">
        <v>1.1221791431650876</v>
      </c>
      <c r="I9" s="20">
        <v>1.1255172754132663</v>
      </c>
      <c r="J9" s="20">
        <v>1.5665337761992359</v>
      </c>
      <c r="K9" s="20">
        <v>1.8988265943350691</v>
      </c>
      <c r="L9" s="20">
        <v>1.2020585004682569</v>
      </c>
      <c r="M9" s="20">
        <v>1.2110472555367613</v>
      </c>
      <c r="N9" s="20">
        <v>1.3762761213033359</v>
      </c>
      <c r="O9" s="20">
        <v>1.2932839893393924</v>
      </c>
      <c r="P9" s="21">
        <v>1.8520204696277847</v>
      </c>
      <c r="Q9" s="19">
        <v>2.3748326694965467</v>
      </c>
      <c r="R9" s="20">
        <v>2.2465571838766225</v>
      </c>
      <c r="S9" s="20">
        <v>2.5992494217677455</v>
      </c>
      <c r="T9" s="22">
        <v>2.3539093396497646</v>
      </c>
      <c r="U9" s="22">
        <v>2.7687780961522721</v>
      </c>
      <c r="V9" s="22">
        <v>2.2793686613401376</v>
      </c>
      <c r="W9" s="22">
        <v>2.3536874353001318</v>
      </c>
      <c r="X9" s="22">
        <v>2.2672529715725913</v>
      </c>
      <c r="Y9" s="22">
        <v>2.7314996815117243</v>
      </c>
      <c r="Z9" s="22">
        <v>2.4839256403154777</v>
      </c>
      <c r="AA9" s="22">
        <v>1.8953940292188691</v>
      </c>
      <c r="AB9" s="22">
        <v>2.0155128692347701</v>
      </c>
      <c r="AC9" s="22">
        <v>2.3100428203810299</v>
      </c>
      <c r="AD9" s="22">
        <v>2.1907584867897736</v>
      </c>
      <c r="AE9" s="23">
        <v>2.6728369405167407</v>
      </c>
      <c r="AF9" s="19">
        <v>0.99018810097474252</v>
      </c>
      <c r="AG9" s="20">
        <v>1.077613945597701</v>
      </c>
      <c r="AH9" s="20">
        <v>1.246944891171613</v>
      </c>
      <c r="AI9" s="20">
        <v>0.92208950859994021</v>
      </c>
      <c r="AJ9" s="20">
        <v>1.6551681259462507</v>
      </c>
      <c r="AK9" s="20">
        <v>1.011118121180294</v>
      </c>
      <c r="AL9" s="20">
        <v>1.0705978608238846</v>
      </c>
      <c r="AM9" s="20">
        <v>0.98627789235839314</v>
      </c>
      <c r="AN9" s="20">
        <v>1.3414931398941399</v>
      </c>
      <c r="AO9" s="20">
        <v>1.0631118284069612</v>
      </c>
      <c r="AP9" s="20">
        <v>0.87329032860187827</v>
      </c>
      <c r="AQ9" s="20">
        <v>0.69504919480580252</v>
      </c>
      <c r="AR9" s="20">
        <v>1.0769273921128626</v>
      </c>
      <c r="AS9" s="20">
        <v>1.0160047397981533</v>
      </c>
      <c r="AT9" s="21">
        <v>1.2572919071739337</v>
      </c>
      <c r="AU9" s="19">
        <v>1.087351606042446</v>
      </c>
      <c r="AV9" s="20">
        <v>0.89908228801873602</v>
      </c>
      <c r="AW9" s="20">
        <v>1.1395762360197608</v>
      </c>
      <c r="AX9" s="20">
        <v>1.2500556940236984</v>
      </c>
      <c r="AY9" s="20">
        <v>0.90389705465522652</v>
      </c>
      <c r="AZ9" s="20">
        <v>1.0695422234197702</v>
      </c>
      <c r="BA9" s="20">
        <v>1.0200174011429435</v>
      </c>
      <c r="BB9" s="20">
        <v>0.97065191947001495</v>
      </c>
      <c r="BC9" s="20">
        <v>1.0598011454121137</v>
      </c>
      <c r="BD9" s="20">
        <v>1.0823289641157987</v>
      </c>
      <c r="BE9" s="20">
        <v>0.81964450920629794</v>
      </c>
      <c r="BF9" s="20">
        <v>1.0732423706291625</v>
      </c>
      <c r="BG9" s="20">
        <v>0.98884495044364684</v>
      </c>
      <c r="BH9" s="20">
        <v>1.0732423706291625</v>
      </c>
      <c r="BI9" s="21">
        <v>0.98884495044364684</v>
      </c>
    </row>
    <row r="10" spans="1:61" x14ac:dyDescent="0.25">
      <c r="A10" s="18" t="s">
        <v>27</v>
      </c>
      <c r="B10" s="19">
        <v>1.7377528652222884</v>
      </c>
      <c r="C10" s="20">
        <v>1.7677494991060996</v>
      </c>
      <c r="D10" s="20">
        <v>1.4517208916621629</v>
      </c>
      <c r="E10" s="20">
        <v>1.5002266900147867</v>
      </c>
      <c r="F10" s="20">
        <v>1.5990284147162124</v>
      </c>
      <c r="G10" s="20">
        <v>2.0048481894377894</v>
      </c>
      <c r="H10" s="20">
        <v>1.9422490401008079</v>
      </c>
      <c r="I10" s="20">
        <v>1.3983221645345938</v>
      </c>
      <c r="J10" s="20">
        <v>1.5746075600477025</v>
      </c>
      <c r="K10" s="20">
        <v>1.64775059263138</v>
      </c>
      <c r="L10" s="20">
        <v>1.5346575663277573</v>
      </c>
      <c r="M10" s="20">
        <v>1.5368677212320641</v>
      </c>
      <c r="N10" s="20">
        <v>1.5696832356161718</v>
      </c>
      <c r="O10" s="20">
        <v>1.558753564484161</v>
      </c>
      <c r="P10" s="21">
        <v>1.5348913229555539</v>
      </c>
      <c r="Q10" s="19">
        <v>2.2109508504719195</v>
      </c>
      <c r="R10" s="20">
        <v>2.256456516051375</v>
      </c>
      <c r="S10" s="20">
        <v>1.7914470307949035</v>
      </c>
      <c r="T10" s="22">
        <v>2.3940509262344571</v>
      </c>
      <c r="U10" s="22">
        <v>1.9206627934170273</v>
      </c>
      <c r="V10" s="22">
        <v>1.9453303127233765</v>
      </c>
      <c r="W10" s="22">
        <v>1.6377220537858856</v>
      </c>
      <c r="X10" s="22">
        <v>2.5771147673668682</v>
      </c>
      <c r="Y10" s="22">
        <v>1.9625019528231291</v>
      </c>
      <c r="Z10" s="22">
        <v>2.2966669344609434</v>
      </c>
      <c r="AA10" s="22">
        <v>2.083545826768785</v>
      </c>
      <c r="AB10" s="22">
        <v>2.3145826321310925</v>
      </c>
      <c r="AC10" s="22">
        <v>2.0009967638733013</v>
      </c>
      <c r="AD10" s="22">
        <v>2.1439393664290001</v>
      </c>
      <c r="AE10" s="23">
        <v>2.1437067445258107</v>
      </c>
      <c r="AF10" s="19">
        <v>1.2807520740572553</v>
      </c>
      <c r="AG10" s="20">
        <v>1.4823751830174741</v>
      </c>
      <c r="AH10" s="20">
        <v>1.0344971024842624</v>
      </c>
      <c r="AI10" s="20">
        <v>1.50369167280729</v>
      </c>
      <c r="AJ10" s="20">
        <v>1.2386081344015962</v>
      </c>
      <c r="AK10" s="20">
        <v>1.5217857713195824</v>
      </c>
      <c r="AL10" s="20">
        <v>1.1607337656561265</v>
      </c>
      <c r="AM10" s="20">
        <v>1.6720365018134447</v>
      </c>
      <c r="AN10" s="20">
        <v>1.2625082649420738</v>
      </c>
      <c r="AO10" s="20">
        <v>1.6598206996501164</v>
      </c>
      <c r="AP10" s="20">
        <v>1.1202768190593606</v>
      </c>
      <c r="AQ10" s="20">
        <v>1.3907284959401502</v>
      </c>
      <c r="AR10" s="20">
        <v>1.3493564818344614</v>
      </c>
      <c r="AS10" s="20">
        <v>1.4248599754088684</v>
      </c>
      <c r="AT10" s="21">
        <v>1.3469372617217417</v>
      </c>
      <c r="AU10" s="19">
        <v>0.705155711774481</v>
      </c>
      <c r="AV10" s="20">
        <v>0.5358671289017749</v>
      </c>
      <c r="AW10" s="20">
        <v>0.46880719466012521</v>
      </c>
      <c r="AX10" s="20">
        <v>0.69525351517617207</v>
      </c>
      <c r="AY10" s="20">
        <v>0.54098008032217204</v>
      </c>
      <c r="AZ10" s="20">
        <v>0.23475587078279017</v>
      </c>
      <c r="BA10" s="20">
        <v>0.34002974828112703</v>
      </c>
      <c r="BB10" s="20">
        <v>0.66018910824238686</v>
      </c>
      <c r="BC10" s="20">
        <v>0.48520399075290888</v>
      </c>
      <c r="BD10" s="20">
        <v>0.25724784876621148</v>
      </c>
      <c r="BE10" s="20">
        <v>0.63074055269152407</v>
      </c>
      <c r="BF10" s="20">
        <v>0.67536695273330061</v>
      </c>
      <c r="BG10" s="20">
        <v>0.46804903368973338</v>
      </c>
      <c r="BH10" s="20">
        <v>0.67536695273330061</v>
      </c>
      <c r="BI10" s="21">
        <v>0.46804903368973338</v>
      </c>
    </row>
    <row r="11" spans="1:61" x14ac:dyDescent="0.25">
      <c r="A11" s="18" t="s">
        <v>28</v>
      </c>
      <c r="B11" s="19">
        <v>1.2767324467277876</v>
      </c>
      <c r="C11" s="20">
        <v>1.3988738633039004</v>
      </c>
      <c r="D11" s="20">
        <v>1.5513885591987335</v>
      </c>
      <c r="E11" s="20">
        <v>1.2429442071762691</v>
      </c>
      <c r="F11" s="20">
        <v>1.3320272148669161</v>
      </c>
      <c r="G11" s="20">
        <v>1.5084132385254441</v>
      </c>
      <c r="H11" s="20">
        <v>1.5894366012022538</v>
      </c>
      <c r="I11" s="20">
        <v>1.3992170478134769</v>
      </c>
      <c r="J11" s="20">
        <v>1.2795096545871461</v>
      </c>
      <c r="K11" s="20">
        <v>1.2619838352225083</v>
      </c>
      <c r="L11" s="20">
        <v>1.3571511206580154</v>
      </c>
      <c r="M11" s="20">
        <v>1.2746131475401077</v>
      </c>
      <c r="N11" s="20">
        <v>1.4627515253406882</v>
      </c>
      <c r="O11" s="20">
        <v>1.5000301274361676</v>
      </c>
      <c r="P11" s="21">
        <v>1.1310731418166122</v>
      </c>
      <c r="Q11" s="19">
        <v>1.9907552940186657</v>
      </c>
      <c r="R11" s="20">
        <v>1.9900894750546465</v>
      </c>
      <c r="S11" s="20">
        <v>2.1130814974438299</v>
      </c>
      <c r="T11" s="22">
        <v>2.2220089664733615</v>
      </c>
      <c r="U11" s="22">
        <v>2.393575395378146</v>
      </c>
      <c r="V11" s="22">
        <v>1.8633249592449144</v>
      </c>
      <c r="W11" s="22">
        <v>2.7127916860474164</v>
      </c>
      <c r="X11" s="22">
        <v>2.7805449976249594</v>
      </c>
      <c r="Y11" s="22">
        <v>2.6025181837789573</v>
      </c>
      <c r="Z11" s="22">
        <v>1.965118090820791</v>
      </c>
      <c r="AA11" s="22">
        <v>2.725760641220123</v>
      </c>
      <c r="AB11" s="22">
        <v>1.9397496669781664</v>
      </c>
      <c r="AC11" s="22">
        <v>2.486839260307153</v>
      </c>
      <c r="AD11" s="22">
        <v>2.334275265138571</v>
      </c>
      <c r="AE11" s="23">
        <v>2.5468422140500988</v>
      </c>
      <c r="AF11" s="19">
        <v>1.0780290268353356</v>
      </c>
      <c r="AG11" s="20">
        <v>0.98522203635463002</v>
      </c>
      <c r="AH11" s="20">
        <v>1.2843555690734496</v>
      </c>
      <c r="AI11" s="20">
        <v>1.1415258660394241</v>
      </c>
      <c r="AJ11" s="20">
        <v>1.4085713284624164</v>
      </c>
      <c r="AK11" s="20">
        <v>1.0843685784962385</v>
      </c>
      <c r="AL11" s="20">
        <v>1.6928476253486735</v>
      </c>
      <c r="AM11" s="20">
        <v>1.7810224900360703</v>
      </c>
      <c r="AN11" s="20">
        <v>1.6540608587607013</v>
      </c>
      <c r="AO11" s="20">
        <v>0.8980573726561254</v>
      </c>
      <c r="AP11" s="20">
        <v>1.6166879207005451</v>
      </c>
      <c r="AQ11" s="20">
        <v>1.1290435092857229</v>
      </c>
      <c r="AR11" s="20">
        <v>1.5144764861923543</v>
      </c>
      <c r="AS11" s="20">
        <v>1.3018824087235674</v>
      </c>
      <c r="AT11" s="21">
        <v>1.5547324499148782</v>
      </c>
      <c r="AU11" s="19">
        <v>0.53383133849785591</v>
      </c>
      <c r="AV11" s="20">
        <v>0.41068876153641992</v>
      </c>
      <c r="AW11" s="20">
        <v>0.48808790575882893</v>
      </c>
      <c r="AX11" s="20">
        <v>0.51137670760626996</v>
      </c>
      <c r="AY11" s="20">
        <v>0.61046568377246679</v>
      </c>
      <c r="AZ11" s="20">
        <v>0.39414330067246917</v>
      </c>
      <c r="BA11" s="20">
        <v>0.40105398699858519</v>
      </c>
      <c r="BB11" s="20">
        <v>0.49559355660906734</v>
      </c>
      <c r="BC11" s="20">
        <v>0.54907966151525001</v>
      </c>
      <c r="BD11" s="20">
        <v>0.58732945121008417</v>
      </c>
      <c r="BE11" s="20">
        <v>0.67292080876429961</v>
      </c>
      <c r="BF11" s="20">
        <v>0.4304862271673065</v>
      </c>
      <c r="BG11" s="20">
        <v>0.59380890294950905</v>
      </c>
      <c r="BH11" s="20">
        <v>0.4304862271673065</v>
      </c>
      <c r="BI11" s="21">
        <v>0.59380890294950905</v>
      </c>
    </row>
    <row r="12" spans="1:61" x14ac:dyDescent="0.25">
      <c r="A12" s="18" t="s">
        <v>29</v>
      </c>
      <c r="B12" s="19">
        <v>0.64534696281040183</v>
      </c>
      <c r="C12" s="20">
        <v>0.52523492568917574</v>
      </c>
      <c r="D12" s="20">
        <v>0.43748100541926832</v>
      </c>
      <c r="E12" s="20">
        <v>0.6891380680763971</v>
      </c>
      <c r="F12" s="20">
        <v>0.48893308531660645</v>
      </c>
      <c r="G12" s="20">
        <v>0.5093614192558128</v>
      </c>
      <c r="H12" s="20">
        <v>0.48102600387726474</v>
      </c>
      <c r="I12" s="20">
        <v>0.49055110994763418</v>
      </c>
      <c r="J12" s="20">
        <v>0.55255477122774499</v>
      </c>
      <c r="K12" s="20">
        <v>0.46858768178770865</v>
      </c>
      <c r="L12" s="20">
        <v>0.50306233591613803</v>
      </c>
      <c r="M12" s="20">
        <v>0.62381756158196044</v>
      </c>
      <c r="N12" s="20">
        <v>0.53921000238408801</v>
      </c>
      <c r="O12" s="20">
        <v>0.55934273702515591</v>
      </c>
      <c r="P12" s="21">
        <v>0.57368303332015125</v>
      </c>
      <c r="Q12" s="19">
        <v>1.7650197802180208</v>
      </c>
      <c r="R12" s="20">
        <v>1.3237666571125608</v>
      </c>
      <c r="S12" s="20">
        <v>1.5287250236670855</v>
      </c>
      <c r="T12" s="22">
        <v>1.7039193571693183</v>
      </c>
      <c r="U12" s="22">
        <v>1.7624242101449203</v>
      </c>
      <c r="V12" s="22">
        <v>1.6109789199294331</v>
      </c>
      <c r="W12" s="22">
        <v>1.400957147677371</v>
      </c>
      <c r="X12" s="22">
        <v>1.7900415769454074</v>
      </c>
      <c r="Y12" s="22">
        <v>1.9023816484042428</v>
      </c>
      <c r="Z12" s="22">
        <v>1.4029139658422283</v>
      </c>
      <c r="AA12" s="22">
        <v>1.6988190746080802</v>
      </c>
      <c r="AB12" s="22">
        <v>1.791675428241881</v>
      </c>
      <c r="AC12" s="22">
        <v>1.6271462247384267</v>
      </c>
      <c r="AD12" s="22">
        <v>1.5026294989951696</v>
      </c>
      <c r="AE12" s="23">
        <v>1.8362279351146069</v>
      </c>
      <c r="AF12" s="19">
        <v>0.73918583815500827</v>
      </c>
      <c r="AG12" s="20">
        <v>0.46948749719919486</v>
      </c>
      <c r="AH12" s="20">
        <v>0.57686610491772272</v>
      </c>
      <c r="AI12" s="20">
        <v>0.59078358582348545</v>
      </c>
      <c r="AJ12" s="20">
        <v>0.65845424293103427</v>
      </c>
      <c r="AK12" s="20">
        <v>0.65647761140712313</v>
      </c>
      <c r="AL12" s="20">
        <v>0.72725681643300932</v>
      </c>
      <c r="AM12" s="20">
        <v>0.64433480946236477</v>
      </c>
      <c r="AN12" s="20">
        <v>0.64241309588115914</v>
      </c>
      <c r="AO12" s="20">
        <v>0.546133985784791</v>
      </c>
      <c r="AP12" s="20">
        <v>0.68146216223393441</v>
      </c>
      <c r="AQ12" s="20">
        <v>0.70898712968529198</v>
      </c>
      <c r="AR12" s="20">
        <v>0.68535472993069535</v>
      </c>
      <c r="AS12" s="20">
        <v>0.66243560230167686</v>
      </c>
      <c r="AT12" s="21">
        <v>0.67985142160153311</v>
      </c>
      <c r="AU12" s="19">
        <v>0.64112018323471731</v>
      </c>
      <c r="AV12" s="20">
        <v>0.4785188091142869</v>
      </c>
      <c r="AW12" s="20">
        <v>0.39804551538337873</v>
      </c>
      <c r="AX12" s="20">
        <v>0.89177334214282733</v>
      </c>
      <c r="AY12" s="20">
        <v>0.59262292771960745</v>
      </c>
      <c r="AZ12" s="20">
        <v>0.40698328233635306</v>
      </c>
      <c r="BA12" s="20">
        <v>0.38041239381663233</v>
      </c>
      <c r="BB12" s="20">
        <v>0.88505712634558853</v>
      </c>
      <c r="BC12" s="20">
        <v>0.89854481548255094</v>
      </c>
      <c r="BD12" s="20">
        <v>0.4830947498187424</v>
      </c>
      <c r="BE12" s="20">
        <v>0.61584575849628775</v>
      </c>
      <c r="BF12" s="20">
        <v>0.60221164006658479</v>
      </c>
      <c r="BG12" s="20">
        <v>0.51943851393370899</v>
      </c>
      <c r="BH12" s="20">
        <v>0.60221164006658479</v>
      </c>
      <c r="BI12" s="21">
        <v>0.51943851393370899</v>
      </c>
    </row>
    <row r="13" spans="1:61" x14ac:dyDescent="0.25">
      <c r="A13" s="18" t="s">
        <v>30</v>
      </c>
      <c r="B13" s="19">
        <v>0.14268748657173788</v>
      </c>
      <c r="C13" s="20">
        <v>0.14463939087549085</v>
      </c>
      <c r="D13" s="20">
        <v>0.22358138335069269</v>
      </c>
      <c r="E13" s="20">
        <v>0.1387516372350461</v>
      </c>
      <c r="F13" s="20">
        <v>0.19774365112073203</v>
      </c>
      <c r="G13" s="20">
        <v>0.27083068693102846</v>
      </c>
      <c r="H13" s="20">
        <v>0.2612875558578534</v>
      </c>
      <c r="I13" s="20">
        <v>0.23229482107400004</v>
      </c>
      <c r="J13" s="20">
        <v>0.26511479663284532</v>
      </c>
      <c r="K13" s="20">
        <v>0.35077193768887321</v>
      </c>
      <c r="L13" s="20">
        <v>0.318927681245878</v>
      </c>
      <c r="M13" s="20">
        <v>0.12636973279278843</v>
      </c>
      <c r="N13" s="20">
        <v>0.19437198641878364</v>
      </c>
      <c r="O13" s="20">
        <v>0.1836843910327865</v>
      </c>
      <c r="P13" s="21">
        <v>0.22514131653099043</v>
      </c>
      <c r="Q13" s="19">
        <v>0.45857354635598524</v>
      </c>
      <c r="R13" s="20">
        <v>0.59869201096956592</v>
      </c>
      <c r="S13" s="20">
        <v>0.52068403036414024</v>
      </c>
      <c r="T13" s="22">
        <v>0.6284329574066071</v>
      </c>
      <c r="U13" s="22">
        <v>0.47901090069093744</v>
      </c>
      <c r="V13" s="22">
        <v>0.40524320794605767</v>
      </c>
      <c r="W13" s="22">
        <v>0.77521947127925828</v>
      </c>
      <c r="X13" s="22">
        <v>0.50976561190600012</v>
      </c>
      <c r="Y13" s="22">
        <v>0.68897304000096016</v>
      </c>
      <c r="Z13" s="22">
        <v>0.54784005710472983</v>
      </c>
      <c r="AA13" s="22">
        <v>0.66753084785558736</v>
      </c>
      <c r="AB13" s="22">
        <v>0.52375736092608138</v>
      </c>
      <c r="AC13" s="22">
        <v>0.63996395472507905</v>
      </c>
      <c r="AD13" s="22">
        <v>0.71577403329685207</v>
      </c>
      <c r="AE13" s="23">
        <v>0.62238147303882052</v>
      </c>
      <c r="AF13" s="19">
        <v>0.10147256303995085</v>
      </c>
      <c r="AG13" s="20">
        <v>0.15149809777470308</v>
      </c>
      <c r="AH13" s="20">
        <v>8.897445754540978E-2</v>
      </c>
      <c r="AI13" s="20">
        <v>0.12308749472943072</v>
      </c>
      <c r="AJ13" s="20">
        <v>0.1213391849576838</v>
      </c>
      <c r="AK13" s="20">
        <v>7.4884303501970229E-2</v>
      </c>
      <c r="AL13" s="20">
        <v>0.10511132505677276</v>
      </c>
      <c r="AM13" s="20">
        <v>0.15662085219833174</v>
      </c>
      <c r="AN13" s="20">
        <v>8.648908161134726E-2</v>
      </c>
      <c r="AO13" s="20">
        <v>9.0202314437683173E-2</v>
      </c>
      <c r="AP13" s="20">
        <v>8.6813983054728358E-2</v>
      </c>
      <c r="AQ13" s="20">
        <v>9.2495716977066086E-2</v>
      </c>
      <c r="AR13" s="20">
        <v>9.9035737366727522E-2</v>
      </c>
      <c r="AS13" s="20">
        <v>0.12653026777277132</v>
      </c>
      <c r="AT13" s="21">
        <v>0.11352514119457878</v>
      </c>
      <c r="AU13" s="19">
        <v>0.19533655877996869</v>
      </c>
      <c r="AV13" s="20">
        <v>0.35930790687271169</v>
      </c>
      <c r="AW13" s="20">
        <v>0.33492163809503567</v>
      </c>
      <c r="AX13" s="20">
        <v>0.29838879781091288</v>
      </c>
      <c r="AY13" s="20">
        <v>0.25326956317092325</v>
      </c>
      <c r="AZ13" s="20">
        <v>0.22046535709069148</v>
      </c>
      <c r="BA13" s="20">
        <v>0.42517151810378917</v>
      </c>
      <c r="BB13" s="20">
        <v>0.13044819365839611</v>
      </c>
      <c r="BC13" s="20">
        <v>0.35110282434511397</v>
      </c>
      <c r="BD13" s="20">
        <v>0.29588321415495006</v>
      </c>
      <c r="BE13" s="20">
        <v>0.30095773373173546</v>
      </c>
      <c r="BF13" s="20">
        <v>0.31875136342157168</v>
      </c>
      <c r="BG13" s="20">
        <v>0.3069492756460554</v>
      </c>
      <c r="BH13" s="20">
        <v>0.31875136342157168</v>
      </c>
      <c r="BI13" s="21">
        <v>0.3069492756460554</v>
      </c>
    </row>
    <row r="14" spans="1:61" x14ac:dyDescent="0.25">
      <c r="A14" s="18" t="s">
        <v>31</v>
      </c>
      <c r="B14" s="19">
        <v>0.20214855470078047</v>
      </c>
      <c r="C14" s="20">
        <v>0.22239245657419798</v>
      </c>
      <c r="D14" s="20">
        <v>0.1462397826567613</v>
      </c>
      <c r="E14" s="20">
        <v>0.19674027586577508</v>
      </c>
      <c r="F14" s="20">
        <v>0.19622665420592991</v>
      </c>
      <c r="G14" s="20">
        <v>0.14956414121253611</v>
      </c>
      <c r="H14" s="20">
        <v>0.16660604022917938</v>
      </c>
      <c r="I14" s="20">
        <v>0.23017691636801713</v>
      </c>
      <c r="J14" s="20">
        <v>0.20682359273555959</v>
      </c>
      <c r="K14" s="20">
        <v>0.15994319318755201</v>
      </c>
      <c r="L14" s="20">
        <v>0.21539837229729966</v>
      </c>
      <c r="M14" s="20">
        <v>0.20991533094567991</v>
      </c>
      <c r="N14" s="20">
        <v>0.22020420971978577</v>
      </c>
      <c r="O14" s="20">
        <v>0.18865899271648798</v>
      </c>
      <c r="P14" s="21">
        <v>0.21719334374716864</v>
      </c>
      <c r="Q14" s="19">
        <v>0.86828428300047722</v>
      </c>
      <c r="R14" s="20">
        <v>0.71263906001533361</v>
      </c>
      <c r="S14" s="20">
        <v>0.84814545637661876</v>
      </c>
      <c r="T14" s="22">
        <v>1.1748428455340791</v>
      </c>
      <c r="U14" s="22">
        <v>0.92053133719056079</v>
      </c>
      <c r="V14" s="22">
        <v>0.86249311249931127</v>
      </c>
      <c r="W14" s="22">
        <v>1.0118267203784808</v>
      </c>
      <c r="X14" s="22">
        <v>1.6857343417969644</v>
      </c>
      <c r="Y14" s="22">
        <v>0.95635019287855882</v>
      </c>
      <c r="Z14" s="22">
        <v>0.68880990999033864</v>
      </c>
      <c r="AA14" s="22">
        <v>0.93329726381453826</v>
      </c>
      <c r="AB14" s="22">
        <v>0.82527548199498679</v>
      </c>
      <c r="AC14" s="22">
        <v>1.2346756999682729</v>
      </c>
      <c r="AD14" s="22">
        <v>0.81068740891859825</v>
      </c>
      <c r="AE14" s="23">
        <v>0.96638425019400831</v>
      </c>
      <c r="AF14" s="19">
        <v>0.44109557616912559</v>
      </c>
      <c r="AG14" s="20">
        <v>0.41415341169000364</v>
      </c>
      <c r="AH14" s="20">
        <v>0.42443796025882558</v>
      </c>
      <c r="AI14" s="20">
        <v>0.82655050998377455</v>
      </c>
      <c r="AJ14" s="20">
        <v>0.36751920522063447</v>
      </c>
      <c r="AK14" s="20">
        <v>0.4895362281067373</v>
      </c>
      <c r="AL14" s="20">
        <v>0.56549823032501645</v>
      </c>
      <c r="AM14" s="20">
        <v>1.2784660646788149</v>
      </c>
      <c r="AN14" s="20">
        <v>0.61122085915661351</v>
      </c>
      <c r="AO14" s="20">
        <v>0.43472593970219636</v>
      </c>
      <c r="AP14" s="20">
        <v>0.53492675736953355</v>
      </c>
      <c r="AQ14" s="20">
        <v>0.46765886511702059</v>
      </c>
      <c r="AR14" s="20">
        <v>0.81960651296574105</v>
      </c>
      <c r="AS14" s="20">
        <v>0.47399082275181886</v>
      </c>
      <c r="AT14" s="21">
        <v>0.62772938068692219</v>
      </c>
      <c r="AU14" s="19">
        <v>0.37307609854265145</v>
      </c>
      <c r="AV14" s="20">
        <v>0.24441574213491321</v>
      </c>
      <c r="AW14" s="20">
        <v>0.36409568659010022</v>
      </c>
      <c r="AX14" s="20">
        <v>0.2764877709040881</v>
      </c>
      <c r="AY14" s="20">
        <v>0.49823930568595637</v>
      </c>
      <c r="AZ14" s="20">
        <v>0.30973559165408238</v>
      </c>
      <c r="BA14" s="20">
        <v>0.37299902197773638</v>
      </c>
      <c r="BB14" s="20">
        <v>0.34509680750068977</v>
      </c>
      <c r="BC14" s="20">
        <v>0.30063669013220756</v>
      </c>
      <c r="BD14" s="20">
        <v>0.20496639545958606</v>
      </c>
      <c r="BE14" s="20">
        <v>0.31231993915596823</v>
      </c>
      <c r="BF14" s="20">
        <v>0.29815406111494624</v>
      </c>
      <c r="BG14" s="20">
        <v>0.35436841488725457</v>
      </c>
      <c r="BH14" s="20">
        <v>0.29815406111494624</v>
      </c>
      <c r="BI14" s="21">
        <v>0.35436841488725457</v>
      </c>
    </row>
    <row r="15" spans="1:61" ht="15.75" thickBot="1" x14ac:dyDescent="0.3">
      <c r="A15" s="24" t="s">
        <v>32</v>
      </c>
      <c r="B15" s="19">
        <v>0.15274329007388876</v>
      </c>
      <c r="C15" s="20">
        <v>0.12353010417566736</v>
      </c>
      <c r="D15" s="20">
        <v>0.13336044571141209</v>
      </c>
      <c r="E15" s="20">
        <v>0.20772760132345514</v>
      </c>
      <c r="F15" s="20">
        <v>0.13864680627584949</v>
      </c>
      <c r="G15" s="20">
        <v>0.14118762427319145</v>
      </c>
      <c r="H15" s="20">
        <v>0.14776552870402801</v>
      </c>
      <c r="I15" s="20">
        <v>0.1582808199846755</v>
      </c>
      <c r="J15" s="20">
        <v>0.1414034287676651</v>
      </c>
      <c r="K15" s="20">
        <v>0.12250992287028327</v>
      </c>
      <c r="L15" s="20">
        <v>0.14106204129496</v>
      </c>
      <c r="M15" s="20">
        <v>0.144509695265268</v>
      </c>
      <c r="N15" s="20">
        <v>0.13742569588978437</v>
      </c>
      <c r="O15" s="20">
        <v>0.14135576139072703</v>
      </c>
      <c r="P15" s="21">
        <v>0.14468884052407954</v>
      </c>
      <c r="Q15" s="19">
        <v>0.39906988277385447</v>
      </c>
      <c r="R15" s="20">
        <v>0.35243619592466641</v>
      </c>
      <c r="S15" s="20">
        <v>0.3842351477995577</v>
      </c>
      <c r="T15" s="22">
        <v>0.27104382553733408</v>
      </c>
      <c r="U15" s="22">
        <v>0.35623482664791989</v>
      </c>
      <c r="V15" s="22">
        <v>0.31600822610532242</v>
      </c>
      <c r="W15" s="22">
        <v>0.49861324196145063</v>
      </c>
      <c r="X15" s="22">
        <v>0.27290555813546657</v>
      </c>
      <c r="Y15" s="22">
        <v>0.46920688424853585</v>
      </c>
      <c r="Z15" s="22">
        <v>0.35068852093050595</v>
      </c>
      <c r="AA15" s="22">
        <v>0.4586885386989113</v>
      </c>
      <c r="AB15" s="22">
        <v>0.39937171994263976</v>
      </c>
      <c r="AC15" s="22">
        <v>0.20851954681170698</v>
      </c>
      <c r="AD15" s="22">
        <v>0.41895573714417156</v>
      </c>
      <c r="AE15" s="23">
        <v>0.47295503770676661</v>
      </c>
      <c r="AF15" s="19">
        <v>0.24035958863058901</v>
      </c>
      <c r="AG15" s="20">
        <v>0.21655688966001865</v>
      </c>
      <c r="AH15" s="20">
        <v>0.22973001499653414</v>
      </c>
      <c r="AI15" s="20">
        <v>8.9521716861103801E-2</v>
      </c>
      <c r="AJ15" s="20">
        <v>0.229798329982697</v>
      </c>
      <c r="AK15" s="20">
        <v>0.22145478350656722</v>
      </c>
      <c r="AL15" s="20">
        <v>0.33761999082895211</v>
      </c>
      <c r="AM15" s="20">
        <v>9.2054316801917585E-2</v>
      </c>
      <c r="AN15" s="20">
        <v>0.31512447146880518</v>
      </c>
      <c r="AO15" s="20">
        <v>0.22852567135842894</v>
      </c>
      <c r="AP15" s="20">
        <v>0.31829678872637546</v>
      </c>
      <c r="AQ15" s="20">
        <v>0.25742308131767555</v>
      </c>
      <c r="AR15" s="20">
        <v>7.3098615482682275E-2</v>
      </c>
      <c r="AS15" s="20">
        <v>0.28132005448395886</v>
      </c>
      <c r="AT15" s="21">
        <v>0.33332031590123706</v>
      </c>
      <c r="AU15" s="19">
        <v>0.12846169743135402</v>
      </c>
      <c r="AV15" s="20">
        <v>0.10574567410446398</v>
      </c>
      <c r="AW15" s="20">
        <v>0.12356763090326679</v>
      </c>
      <c r="AX15" s="20">
        <v>0.14450658056888929</v>
      </c>
      <c r="AY15" s="20">
        <v>9.8423293884557422E-2</v>
      </c>
      <c r="AZ15" s="20">
        <v>6.9535760420616682E-2</v>
      </c>
      <c r="BA15" s="20">
        <v>0.12430506810907539</v>
      </c>
      <c r="BB15" s="20">
        <v>0.14534378072078286</v>
      </c>
      <c r="BC15" s="20">
        <v>0.12625180539835168</v>
      </c>
      <c r="BD15" s="20">
        <v>9.3189925360869341E-2</v>
      </c>
      <c r="BE15" s="20">
        <v>0.10268300219492264</v>
      </c>
      <c r="BF15" s="20">
        <v>0.11205841741113057</v>
      </c>
      <c r="BG15" s="20">
        <v>0.10578410462136496</v>
      </c>
      <c r="BH15" s="20">
        <v>0.11205841741113057</v>
      </c>
      <c r="BI15" s="21">
        <v>0.10578410462136496</v>
      </c>
    </row>
    <row r="16" spans="1:61" x14ac:dyDescent="0.25">
      <c r="A16" s="63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31">
        <f>SUM(M6:M15)</f>
        <v>15.078147627465231</v>
      </c>
      <c r="N16" s="31">
        <f>SUM(N6:N15)</f>
        <v>15.381468640027329</v>
      </c>
      <c r="O16" s="31"/>
      <c r="P16" s="98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>
        <f>SUM(AB6:AB15)</f>
        <v>14.293733137598689</v>
      </c>
      <c r="AC16" s="31">
        <f>SUM(AC6:AC15)</f>
        <v>14.263675221775797</v>
      </c>
      <c r="AD16" s="31"/>
      <c r="AE16" s="98"/>
      <c r="AF16" s="96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31">
        <f>SUM(AQ6:AQ15)</f>
        <v>6.6921052627639632</v>
      </c>
      <c r="AR16" s="31">
        <f>SUM(AR6:AR15)</f>
        <v>7.08467730808845</v>
      </c>
      <c r="AS16" s="97"/>
      <c r="AT16" s="101"/>
      <c r="AU16" s="19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31">
        <f>SUM(BF6:BF15)</f>
        <v>4.1450239809294516</v>
      </c>
      <c r="BG16" s="31">
        <f>SUM(BG6:BG15)</f>
        <v>3.7043914844564387</v>
      </c>
      <c r="BH16" s="20"/>
      <c r="BI16" s="21"/>
    </row>
    <row r="17" spans="1:61" ht="16.5" thickBot="1" x14ac:dyDescent="0.3">
      <c r="A17" s="25"/>
      <c r="B17" s="26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31"/>
      <c r="N17" s="99">
        <f>N16/(N16+AC16)</f>
        <v>0.51885289245790733</v>
      </c>
      <c r="O17" s="31"/>
      <c r="P17" s="98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99">
        <f>AC16/(AC16+N16)</f>
        <v>0.48114710754209267</v>
      </c>
      <c r="AD17" s="31"/>
      <c r="AE17" s="98"/>
      <c r="AF17" s="30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99">
        <f>AR16/(AR16+BG16)</f>
        <v>0.65665327048279398</v>
      </c>
      <c r="AS17" s="31"/>
      <c r="AT17" s="33"/>
      <c r="AU17" s="34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31"/>
      <c r="BG17" s="99">
        <f>BG16/(BG16+BV16)</f>
        <v>1</v>
      </c>
      <c r="BH17" s="28"/>
      <c r="BI17" s="29"/>
    </row>
    <row r="18" spans="1:61" x14ac:dyDescent="0.25">
      <c r="A18" s="35" t="s">
        <v>33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2"/>
      <c r="R18" s="13"/>
      <c r="S18" s="13"/>
      <c r="T18" s="13"/>
      <c r="U18" s="15"/>
      <c r="V18" s="15"/>
      <c r="W18" s="15"/>
      <c r="X18" s="16"/>
      <c r="Y18" s="16"/>
      <c r="Z18" s="16"/>
      <c r="AA18" s="16"/>
      <c r="AB18" s="16"/>
      <c r="AC18" s="16"/>
      <c r="AD18" s="16"/>
      <c r="AE18" s="17"/>
      <c r="AF18" s="12"/>
      <c r="AG18" s="13"/>
      <c r="AH18" s="13"/>
      <c r="AI18" s="13"/>
      <c r="AJ18" s="15"/>
      <c r="AK18" s="15"/>
      <c r="AL18" s="15"/>
      <c r="AM18" s="16"/>
      <c r="AN18" s="16"/>
      <c r="AO18" s="16"/>
      <c r="AP18" s="16"/>
      <c r="AQ18" s="16"/>
      <c r="AR18" s="16"/>
      <c r="AS18" s="16"/>
      <c r="AT18" s="17"/>
      <c r="AU18" s="12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4"/>
    </row>
    <row r="19" spans="1:61" x14ac:dyDescent="0.25">
      <c r="A19" s="18" t="s">
        <v>23</v>
      </c>
      <c r="B19" s="19">
        <v>5.3378870663839768</v>
      </c>
      <c r="C19" s="20">
        <v>5.3572835712350537</v>
      </c>
      <c r="D19" s="20">
        <v>5.3580636132786914</v>
      </c>
      <c r="E19" s="20">
        <v>4.906227766025439</v>
      </c>
      <c r="F19" s="20">
        <v>5.394218747851836</v>
      </c>
      <c r="G19" s="20">
        <v>5.1699588988506529</v>
      </c>
      <c r="H19" s="20">
        <v>5.2982937969300883</v>
      </c>
      <c r="I19" s="20">
        <v>4.9134253975028468</v>
      </c>
      <c r="J19" s="20">
        <v>4.9884657900012046</v>
      </c>
      <c r="K19" s="20">
        <v>4.9249686119620231</v>
      </c>
      <c r="L19" s="20">
        <v>4.9739484369957632</v>
      </c>
      <c r="M19" s="20">
        <v>5.255680852823307</v>
      </c>
      <c r="N19" s="20">
        <v>5.1012120311378411</v>
      </c>
      <c r="O19" s="20">
        <v>5.2037908867038913</v>
      </c>
      <c r="P19" s="21">
        <v>4.943739723491972</v>
      </c>
      <c r="Q19" s="19">
        <v>1.2893315992493807E-2</v>
      </c>
      <c r="R19" s="20">
        <v>2.8026047388472343E-2</v>
      </c>
      <c r="S19" s="20">
        <v>2.9510559826090178E-3</v>
      </c>
      <c r="T19" s="20">
        <v>3.2369176166385182E-3</v>
      </c>
      <c r="U19" s="20">
        <v>2.6468059871725715E-3</v>
      </c>
      <c r="V19" s="20">
        <v>2.0305568249799851E-3</v>
      </c>
      <c r="W19" s="20">
        <v>2.4247248897660695E-3</v>
      </c>
      <c r="X19" s="20">
        <v>2.3903536123351496E-3</v>
      </c>
      <c r="Y19" s="20">
        <v>2.0092913955812195E-3</v>
      </c>
      <c r="Z19" s="20">
        <v>2.3609921787851522E-3</v>
      </c>
      <c r="AA19" s="20">
        <v>2.7238899655905181E-2</v>
      </c>
      <c r="AB19" s="20">
        <v>1.9058765065587836E-2</v>
      </c>
      <c r="AC19" s="20">
        <v>2.3918825514327546E-3</v>
      </c>
      <c r="AD19" s="20">
        <v>2.6077890033330974E-3</v>
      </c>
      <c r="AE19" s="21">
        <v>7.6225093904162804E-3</v>
      </c>
      <c r="AF19" s="19">
        <v>0</v>
      </c>
      <c r="AG19" s="20">
        <v>0</v>
      </c>
      <c r="AH19" s="20">
        <v>0</v>
      </c>
      <c r="AI19" s="22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2.5028473310201971E-2</v>
      </c>
      <c r="AQ19" s="20">
        <v>0</v>
      </c>
      <c r="AR19" s="20">
        <v>0</v>
      </c>
      <c r="AS19" s="20">
        <v>0</v>
      </c>
      <c r="AT19" s="21">
        <v>5.3984543534859241E-3</v>
      </c>
      <c r="AU19" s="19">
        <v>1.2893315992493807E-2</v>
      </c>
      <c r="AV19" s="20">
        <v>2.8026047388472343E-2</v>
      </c>
      <c r="AW19" s="20">
        <v>2.9510559826090178E-3</v>
      </c>
      <c r="AX19" s="22">
        <v>3.2369176166385182E-3</v>
      </c>
      <c r="AY19" s="20">
        <v>2.6468059871725715E-3</v>
      </c>
      <c r="AZ19" s="20">
        <v>2.0305568249799851E-3</v>
      </c>
      <c r="BA19" s="20">
        <v>2.4247248897660695E-3</v>
      </c>
      <c r="BB19" s="20">
        <v>2.3710765670743824E-3</v>
      </c>
      <c r="BC19" s="20">
        <v>2.0092913955812195E-3</v>
      </c>
      <c r="BD19" s="20">
        <v>2.3609921787851522E-3</v>
      </c>
      <c r="BE19" s="20">
        <v>2.2104263457032101E-3</v>
      </c>
      <c r="BF19" s="20">
        <v>1.9058765065587836E-2</v>
      </c>
      <c r="BG19" s="20">
        <v>2.3870111002078408E-3</v>
      </c>
      <c r="BH19" s="20">
        <v>1.9058765065587836E-2</v>
      </c>
      <c r="BI19" s="21">
        <v>2.3870111002078408E-3</v>
      </c>
    </row>
    <row r="20" spans="1:61" x14ac:dyDescent="0.25">
      <c r="A20" s="18" t="s">
        <v>24</v>
      </c>
      <c r="B20" s="19">
        <v>8.093768101361011</v>
      </c>
      <c r="C20" s="20">
        <v>7.5382692321580604</v>
      </c>
      <c r="D20" s="20">
        <v>7.5239381380162698</v>
      </c>
      <c r="E20" s="20">
        <v>8.1676926426131899</v>
      </c>
      <c r="F20" s="20">
        <v>7.8718564848749359</v>
      </c>
      <c r="G20" s="20">
        <v>7.6704293464344913</v>
      </c>
      <c r="H20" s="20">
        <v>7.6183364281836656</v>
      </c>
      <c r="I20" s="20">
        <v>7.4803006268059766</v>
      </c>
      <c r="J20" s="20">
        <v>8.337052141836832</v>
      </c>
      <c r="K20" s="20">
        <v>7.107916160993943</v>
      </c>
      <c r="L20" s="20">
        <v>6.9864264983863631</v>
      </c>
      <c r="M20" s="20">
        <v>7.5863207711894143</v>
      </c>
      <c r="N20" s="20">
        <v>7.5376968322046096</v>
      </c>
      <c r="O20" s="20">
        <v>7.5070938416784827</v>
      </c>
      <c r="P20" s="21">
        <v>7.6027246594535729</v>
      </c>
      <c r="Q20" s="19">
        <v>0.13575571369309661</v>
      </c>
      <c r="R20" s="20">
        <v>0.14937472237226546</v>
      </c>
      <c r="S20" s="20">
        <v>0.1504765704105443</v>
      </c>
      <c r="T20" s="20">
        <v>0.18023834291820606</v>
      </c>
      <c r="U20" s="20">
        <v>0.13275707657951261</v>
      </c>
      <c r="V20" s="20">
        <v>0.12529522686360875</v>
      </c>
      <c r="W20" s="20">
        <v>0.13350704874011343</v>
      </c>
      <c r="X20" s="20">
        <v>0.14277650667083222</v>
      </c>
      <c r="Y20" s="20">
        <v>0.13622357561561377</v>
      </c>
      <c r="Z20" s="20">
        <v>0.13319223322451751</v>
      </c>
      <c r="AA20" s="20">
        <v>0.13560760961783108</v>
      </c>
      <c r="AB20" s="20">
        <v>0.13001094116072881</v>
      </c>
      <c r="AC20" s="20">
        <v>0.13249578725017155</v>
      </c>
      <c r="AD20" s="20">
        <v>0.13390233026748249</v>
      </c>
      <c r="AE20" s="21">
        <v>0.13627380735338346</v>
      </c>
      <c r="AF20" s="19">
        <v>0</v>
      </c>
      <c r="AG20" s="20">
        <v>2.8882921320558374E-2</v>
      </c>
      <c r="AH20" s="20">
        <v>0</v>
      </c>
      <c r="AI20" s="22">
        <v>3.1474263648843946E-2</v>
      </c>
      <c r="AJ20" s="20">
        <v>1.51014083930705E-3</v>
      </c>
      <c r="AK20" s="20">
        <v>0</v>
      </c>
      <c r="AL20" s="20">
        <v>0</v>
      </c>
      <c r="AM20" s="20">
        <v>3.0843272417227742E-3</v>
      </c>
      <c r="AN20" s="20">
        <v>2.3330548774025887E-3</v>
      </c>
      <c r="AO20" s="20">
        <v>1.4458904783643245E-3</v>
      </c>
      <c r="AP20" s="20">
        <v>0</v>
      </c>
      <c r="AQ20" s="20">
        <v>0</v>
      </c>
      <c r="AR20" s="20">
        <v>0</v>
      </c>
      <c r="AS20" s="20">
        <v>0</v>
      </c>
      <c r="AT20" s="21">
        <v>2.268200631152871E-3</v>
      </c>
      <c r="AU20" s="19">
        <v>0</v>
      </c>
      <c r="AV20" s="20">
        <v>0</v>
      </c>
      <c r="AW20" s="20">
        <v>2.2255222351896361E-2</v>
      </c>
      <c r="AX20" s="22">
        <v>9.4699938794753826E-3</v>
      </c>
      <c r="AY20" s="20">
        <v>4.5141844443802141E-3</v>
      </c>
      <c r="AZ20" s="20">
        <v>1.1548791942073667E-2</v>
      </c>
      <c r="BA20" s="20">
        <v>4.9168032486923072E-3</v>
      </c>
      <c r="BB20" s="20">
        <v>2.5252929291605213E-3</v>
      </c>
      <c r="BC20" s="20">
        <v>3.8014110939496725E-3</v>
      </c>
      <c r="BD20" s="20">
        <v>1.0210111918477201E-2</v>
      </c>
      <c r="BE20" s="20">
        <v>3.845220830546209E-3</v>
      </c>
      <c r="BF20" s="20">
        <v>5.6670007488353404E-6</v>
      </c>
      <c r="BG20" s="20">
        <v>5.7190837380489907E-3</v>
      </c>
      <c r="BH20" s="20">
        <v>5.6670007488353404E-6</v>
      </c>
      <c r="BI20" s="21">
        <v>5.7190837380489907E-3</v>
      </c>
    </row>
    <row r="21" spans="1:61" x14ac:dyDescent="0.25">
      <c r="A21" s="18" t="s">
        <v>25</v>
      </c>
      <c r="B21" s="19">
        <v>13.968407389320873</v>
      </c>
      <c r="C21" s="20">
        <v>12.529017431950683</v>
      </c>
      <c r="D21" s="20">
        <v>12.385726041386505</v>
      </c>
      <c r="E21" s="20">
        <v>11.887776277794377</v>
      </c>
      <c r="F21" s="20">
        <v>13.867991390356908</v>
      </c>
      <c r="G21" s="20">
        <v>14.603674438286054</v>
      </c>
      <c r="H21" s="20">
        <v>9.7067419974474536</v>
      </c>
      <c r="I21" s="20">
        <v>12.078252038070996</v>
      </c>
      <c r="J21" s="20">
        <v>11.401640636094818</v>
      </c>
      <c r="K21" s="20">
        <v>13.246948163138139</v>
      </c>
      <c r="L21" s="20">
        <v>9.5300510787571202</v>
      </c>
      <c r="M21" s="20">
        <v>12.947620403931394</v>
      </c>
      <c r="N21" s="20">
        <v>12.242606671547719</v>
      </c>
      <c r="O21" s="20">
        <v>12.773148672015145</v>
      </c>
      <c r="P21" s="21">
        <v>10.8592540949605</v>
      </c>
      <c r="Q21" s="19">
        <v>1.1424530113447164</v>
      </c>
      <c r="R21" s="20">
        <v>0.84494085955973286</v>
      </c>
      <c r="S21" s="20">
        <v>0.94371898249887376</v>
      </c>
      <c r="T21" s="20">
        <v>0.77573640404686628</v>
      </c>
      <c r="U21" s="20">
        <v>0.83479466974049799</v>
      </c>
      <c r="V21" s="20">
        <v>0.5750330112370402</v>
      </c>
      <c r="W21" s="20">
        <v>0.80837833251868907</v>
      </c>
      <c r="X21" s="20">
        <v>0.83669830222564445</v>
      </c>
      <c r="Y21" s="20">
        <v>0.82979601486672572</v>
      </c>
      <c r="Z21" s="20">
        <v>0.52889551544555624</v>
      </c>
      <c r="AA21" s="20">
        <v>0.63686629903660708</v>
      </c>
      <c r="AB21" s="20">
        <v>0.93256132245471635</v>
      </c>
      <c r="AC21" s="20">
        <v>0.71019858990539819</v>
      </c>
      <c r="AD21" s="20">
        <v>0.69009197897898689</v>
      </c>
      <c r="AE21" s="21">
        <v>0.69784792490626946</v>
      </c>
      <c r="AF21" s="19">
        <v>0.1161232145201128</v>
      </c>
      <c r="AG21" s="20">
        <v>6.6953203142214757E-2</v>
      </c>
      <c r="AH21" s="20">
        <v>0.18263853317056333</v>
      </c>
      <c r="AI21" s="22">
        <v>8.4537286857966382E-2</v>
      </c>
      <c r="AJ21" s="20">
        <v>9.3911635362728063E-2</v>
      </c>
      <c r="AK21" s="20">
        <v>6.17632401294433E-2</v>
      </c>
      <c r="AL21" s="20">
        <v>4.5718038122163317E-2</v>
      </c>
      <c r="AM21" s="20">
        <v>4.6314172185952469E-2</v>
      </c>
      <c r="AN21" s="20">
        <v>3.1442401116994895E-2</v>
      </c>
      <c r="AO21" s="20">
        <v>3.2347330698489232E-2</v>
      </c>
      <c r="AP21" s="20">
        <v>3.0820609012368716E-2</v>
      </c>
      <c r="AQ21" s="20">
        <v>0.11267408892644742</v>
      </c>
      <c r="AR21" s="20">
        <v>4.5449016111372281E-2</v>
      </c>
      <c r="AS21" s="20">
        <v>4.9826737969830386E-2</v>
      </c>
      <c r="AT21" s="21">
        <v>3.0092285757720248E-2</v>
      </c>
      <c r="AU21" s="19">
        <v>0.191870672340648</v>
      </c>
      <c r="AV21" s="20">
        <v>0.13126611994084733</v>
      </c>
      <c r="AW21" s="20">
        <v>0.13478307967415556</v>
      </c>
      <c r="AX21" s="22">
        <v>0.20809445198667403</v>
      </c>
      <c r="AY21" s="20">
        <v>8.040877509824304E-2</v>
      </c>
      <c r="AZ21" s="20">
        <v>8.8090913481475477E-2</v>
      </c>
      <c r="BA21" s="20">
        <v>0.1305719342284892</v>
      </c>
      <c r="BB21" s="20">
        <v>0.27804824543225598</v>
      </c>
      <c r="BC21" s="20">
        <v>0.29247154189693431</v>
      </c>
      <c r="BD21" s="20">
        <v>0.10021232544174388</v>
      </c>
      <c r="BE21" s="20">
        <v>5.8776873885097024E-2</v>
      </c>
      <c r="BF21" s="20">
        <v>0.16998895833020136</v>
      </c>
      <c r="BG21" s="20">
        <v>0.11700836126145341</v>
      </c>
      <c r="BH21" s="20">
        <v>0.16998895833020136</v>
      </c>
      <c r="BI21" s="21">
        <v>0.11700836126145341</v>
      </c>
    </row>
    <row r="22" spans="1:61" x14ac:dyDescent="0.25">
      <c r="A22" s="18" t="s">
        <v>26</v>
      </c>
      <c r="B22" s="19">
        <v>5.5311885090719457</v>
      </c>
      <c r="C22" s="20">
        <v>6.1633780859159408</v>
      </c>
      <c r="D22" s="20">
        <v>5.889782630433924</v>
      </c>
      <c r="E22" s="20">
        <v>7.1763314045112487</v>
      </c>
      <c r="F22" s="20">
        <v>7.0947888882646231</v>
      </c>
      <c r="G22" s="20">
        <v>6.0005243254949718</v>
      </c>
      <c r="H22" s="20">
        <v>6.4141955967694484</v>
      </c>
      <c r="I22" s="20">
        <v>5.9769382710242471</v>
      </c>
      <c r="J22" s="20">
        <v>6.6878321453485521</v>
      </c>
      <c r="K22" s="20">
        <v>5.3395965747092911</v>
      </c>
      <c r="L22" s="20">
        <v>6.2495476173164501</v>
      </c>
      <c r="M22" s="20">
        <v>6.2890279658788444</v>
      </c>
      <c r="N22" s="20">
        <v>7.151355892129053</v>
      </c>
      <c r="O22" s="20">
        <v>6.9343627277809645</v>
      </c>
      <c r="P22" s="21">
        <v>6.8855846684161213</v>
      </c>
      <c r="Q22" s="19">
        <v>1.3534843563010628</v>
      </c>
      <c r="R22" s="20">
        <v>1.3309945861125907</v>
      </c>
      <c r="S22" s="20">
        <v>0.9760896492991874</v>
      </c>
      <c r="T22" s="20">
        <v>0.90112359122681085</v>
      </c>
      <c r="U22" s="20">
        <v>1.1486549805220703</v>
      </c>
      <c r="V22" s="20">
        <v>0.90214819516048284</v>
      </c>
      <c r="W22" s="20">
        <v>1.1132281165709941</v>
      </c>
      <c r="X22" s="20">
        <v>0.95167002719112903</v>
      </c>
      <c r="Y22" s="20">
        <v>1.0577762640616408</v>
      </c>
      <c r="Z22" s="20">
        <v>1.2080519217681893</v>
      </c>
      <c r="AA22" s="20">
        <v>1.2845616404760993</v>
      </c>
      <c r="AB22" s="20">
        <v>1.1804241735091068</v>
      </c>
      <c r="AC22" s="20">
        <v>0.98766919862689584</v>
      </c>
      <c r="AD22" s="20">
        <v>1.0307120654476152</v>
      </c>
      <c r="AE22" s="21">
        <v>1.1873312938179164</v>
      </c>
      <c r="AF22" s="19">
        <v>0.18997280826415866</v>
      </c>
      <c r="AG22" s="20">
        <v>0.16659347631919746</v>
      </c>
      <c r="AH22" s="20">
        <v>0.13531058392279061</v>
      </c>
      <c r="AI22" s="22">
        <v>0.16398901648268069</v>
      </c>
      <c r="AJ22" s="20">
        <v>0.18332568520069556</v>
      </c>
      <c r="AK22" s="20">
        <v>0.18479195194442855</v>
      </c>
      <c r="AL22" s="20">
        <v>0.19770987228734527</v>
      </c>
      <c r="AM22" s="20">
        <v>0.17493918574146361</v>
      </c>
      <c r="AN22" s="20">
        <v>0.23671533717646268</v>
      </c>
      <c r="AO22" s="20">
        <v>0.21340290820611368</v>
      </c>
      <c r="AP22" s="20">
        <v>0.23086470497127445</v>
      </c>
      <c r="AQ22" s="20">
        <v>0.18315553956059444</v>
      </c>
      <c r="AR22" s="20">
        <v>0.19381545017995522</v>
      </c>
      <c r="AS22" s="20">
        <v>0.19812991258036211</v>
      </c>
      <c r="AT22" s="21">
        <v>0.21800507086093521</v>
      </c>
      <c r="AU22" s="19">
        <v>0.67209690734984728</v>
      </c>
      <c r="AV22" s="20">
        <v>0.78199894105243761</v>
      </c>
      <c r="AW22" s="20">
        <v>0.43827226179222101</v>
      </c>
      <c r="AX22" s="22">
        <v>0.50771454787136705</v>
      </c>
      <c r="AY22" s="20">
        <v>0.80436668500125608</v>
      </c>
      <c r="AZ22" s="20">
        <v>0.55110111291670338</v>
      </c>
      <c r="BA22" s="20">
        <v>0.68931486105403383</v>
      </c>
      <c r="BB22" s="20">
        <v>0.5933294612175084</v>
      </c>
      <c r="BC22" s="20">
        <v>0.50612135953253046</v>
      </c>
      <c r="BD22" s="20">
        <v>0.75696884950117282</v>
      </c>
      <c r="BE22" s="20">
        <v>0.73103915980057221</v>
      </c>
      <c r="BF22" s="20">
        <v>0.61573984009947913</v>
      </c>
      <c r="BG22" s="20">
        <v>0.57900109853390214</v>
      </c>
      <c r="BH22" s="20">
        <v>0.61573984009947913</v>
      </c>
      <c r="BI22" s="21">
        <v>0.57900109853390214</v>
      </c>
    </row>
    <row r="23" spans="1:61" x14ac:dyDescent="0.25">
      <c r="A23" s="18" t="s">
        <v>27</v>
      </c>
      <c r="B23" s="19">
        <v>4.5249699551879452</v>
      </c>
      <c r="C23" s="20">
        <v>3.9895910948830897</v>
      </c>
      <c r="D23" s="20">
        <v>4.213214728167535</v>
      </c>
      <c r="E23" s="20">
        <v>4.7199222124268436</v>
      </c>
      <c r="F23" s="20">
        <v>4.2031906948477333</v>
      </c>
      <c r="G23" s="20">
        <v>3.3076064447147395</v>
      </c>
      <c r="H23" s="20">
        <v>4.1791919589337425</v>
      </c>
      <c r="I23" s="20">
        <v>5.3440505994165139</v>
      </c>
      <c r="J23" s="20">
        <v>4.460940510073593</v>
      </c>
      <c r="K23" s="20">
        <v>3.0899915878171407</v>
      </c>
      <c r="L23" s="20">
        <v>3.5683270669622571</v>
      </c>
      <c r="M23" s="20">
        <v>4.2953988081206793</v>
      </c>
      <c r="N23" s="20">
        <v>4.0127728585081464</v>
      </c>
      <c r="O23" s="20">
        <v>4.1759775516687974</v>
      </c>
      <c r="P23" s="21">
        <v>3.8942445496069733</v>
      </c>
      <c r="Q23" s="19">
        <v>1.7369795939200703</v>
      </c>
      <c r="R23" s="20">
        <v>1.5501782936370421</v>
      </c>
      <c r="S23" s="20">
        <v>1.7126325348441214</v>
      </c>
      <c r="T23" s="20">
        <v>1.3706446268542725</v>
      </c>
      <c r="U23" s="20">
        <v>1.3688230503567556</v>
      </c>
      <c r="V23" s="20">
        <v>1.4079138367053932</v>
      </c>
      <c r="W23" s="20">
        <v>1.4906599946486423</v>
      </c>
      <c r="X23" s="20">
        <v>1.409091178774825</v>
      </c>
      <c r="Y23" s="20">
        <v>1.7954900290817914</v>
      </c>
      <c r="Z23" s="20">
        <v>1.316598475121795</v>
      </c>
      <c r="AA23" s="20">
        <v>1.5101064837074951</v>
      </c>
      <c r="AB23" s="20">
        <v>1.5693160051990132</v>
      </c>
      <c r="AC23" s="20">
        <v>1.5215440958839301</v>
      </c>
      <c r="AD23" s="20">
        <v>1.5306914238237119</v>
      </c>
      <c r="AE23" s="21">
        <v>1.549422286749838</v>
      </c>
      <c r="AF23" s="19">
        <v>8.6569979478275244E-2</v>
      </c>
      <c r="AG23" s="20">
        <v>5.4535265366541998E-2</v>
      </c>
      <c r="AH23" s="20">
        <v>7.5778235107686262E-2</v>
      </c>
      <c r="AI23" s="22">
        <v>8.583374641056514E-2</v>
      </c>
      <c r="AJ23" s="20">
        <v>0.16261781128305788</v>
      </c>
      <c r="AK23" s="20">
        <v>0.15831621715724162</v>
      </c>
      <c r="AL23" s="20">
        <v>0.24465573920656919</v>
      </c>
      <c r="AM23" s="20">
        <v>0.23111335238890676</v>
      </c>
      <c r="AN23" s="20">
        <v>0.21148353901982614</v>
      </c>
      <c r="AO23" s="20">
        <v>0.16717761086260974</v>
      </c>
      <c r="AP23" s="20">
        <v>0.22829866605375093</v>
      </c>
      <c r="AQ23" s="20">
        <v>7.5832168586471863E-2</v>
      </c>
      <c r="AR23" s="20">
        <v>0.21437589721982706</v>
      </c>
      <c r="AS23" s="20">
        <v>0.1746556028281987</v>
      </c>
      <c r="AT23" s="21">
        <v>0.20795488488023714</v>
      </c>
      <c r="AU23" s="19">
        <v>1.1259831335476125</v>
      </c>
      <c r="AV23" s="20">
        <v>1.0616366138840838</v>
      </c>
      <c r="AW23" s="20">
        <v>1.1035771824638627</v>
      </c>
      <c r="AX23" s="22">
        <v>0.7513461240238738</v>
      </c>
      <c r="AY23" s="20">
        <v>0.65035974369391703</v>
      </c>
      <c r="AZ23" s="20">
        <v>0.70881756375249261</v>
      </c>
      <c r="BA23" s="20">
        <v>0.69022238668664382</v>
      </c>
      <c r="BB23" s="20">
        <v>0.55391904150761218</v>
      </c>
      <c r="BC23" s="20">
        <v>1.0409971219130487</v>
      </c>
      <c r="BD23" s="20">
        <v>0.64037903383334061</v>
      </c>
      <c r="BE23" s="20">
        <v>0.6871770353485549</v>
      </c>
      <c r="BF23" s="20">
        <v>0.95361006017948502</v>
      </c>
      <c r="BG23" s="20">
        <v>0.74922519297631596</v>
      </c>
      <c r="BH23" s="20">
        <v>0.95361006017948502</v>
      </c>
      <c r="BI23" s="21">
        <v>0.74922519297631596</v>
      </c>
    </row>
    <row r="24" spans="1:61" x14ac:dyDescent="0.25">
      <c r="A24" s="18" t="s">
        <v>28</v>
      </c>
      <c r="B24" s="19">
        <v>5.5607388316041799</v>
      </c>
      <c r="C24" s="20">
        <v>4.7091543464721175</v>
      </c>
      <c r="D24" s="20">
        <v>5.6799369407443727</v>
      </c>
      <c r="E24" s="20">
        <v>7.2966237256752535</v>
      </c>
      <c r="F24" s="20">
        <v>4.911555363152428</v>
      </c>
      <c r="G24" s="20">
        <v>4.8978703947752606</v>
      </c>
      <c r="H24" s="20">
        <v>5.3092878787553746</v>
      </c>
      <c r="I24" s="20">
        <v>6.2836283503049497</v>
      </c>
      <c r="J24" s="20">
        <v>5.5948686279820894</v>
      </c>
      <c r="K24" s="20">
        <v>5.4622519803783973</v>
      </c>
      <c r="L24" s="20">
        <v>5.6448297181179417</v>
      </c>
      <c r="M24" s="20">
        <v>5.5586588146700207</v>
      </c>
      <c r="N24" s="20">
        <v>5.5203238731302156</v>
      </c>
      <c r="O24" s="20">
        <v>5.4533455566855471</v>
      </c>
      <c r="P24" s="21">
        <v>5.9683513502815755</v>
      </c>
      <c r="Q24" s="19">
        <v>1.1929136966425735</v>
      </c>
      <c r="R24" s="20">
        <v>1.1803816925192199</v>
      </c>
      <c r="S24" s="20">
        <v>1.5810767089306703</v>
      </c>
      <c r="T24" s="20">
        <v>1.5537945031215097</v>
      </c>
      <c r="U24" s="20">
        <v>1.6853031036695996</v>
      </c>
      <c r="V24" s="20">
        <v>1.0646731173665367</v>
      </c>
      <c r="W24" s="20">
        <v>1.6971512625707139</v>
      </c>
      <c r="X24" s="20">
        <v>1.6334841248070451</v>
      </c>
      <c r="Y24" s="20">
        <v>1.7732069077422365</v>
      </c>
      <c r="Z24" s="20">
        <v>0.95279018629643375</v>
      </c>
      <c r="AA24" s="20">
        <v>1.5358825109276675</v>
      </c>
      <c r="AB24" s="20">
        <v>1.3473764748342729</v>
      </c>
      <c r="AC24" s="20">
        <v>1.5507244134845815</v>
      </c>
      <c r="AD24" s="20">
        <v>1.3700057569383846</v>
      </c>
      <c r="AE24" s="21">
        <v>1.3966716881728276</v>
      </c>
      <c r="AF24" s="19">
        <v>0.28627020578573303</v>
      </c>
      <c r="AG24" s="20">
        <v>0.25756469322717335</v>
      </c>
      <c r="AH24" s="20">
        <v>0.29610364395818312</v>
      </c>
      <c r="AI24" s="22">
        <v>0.16967287456690364</v>
      </c>
      <c r="AJ24" s="20">
        <v>0.29912119185150382</v>
      </c>
      <c r="AK24" s="20">
        <v>0.25394651292405934</v>
      </c>
      <c r="AL24" s="20">
        <v>0.22953114352071349</v>
      </c>
      <c r="AM24" s="20">
        <v>0.19832009974885656</v>
      </c>
      <c r="AN24" s="20">
        <v>0.30953710414702595</v>
      </c>
      <c r="AO24" s="20">
        <v>0.14577426094489937</v>
      </c>
      <c r="AP24" s="20">
        <v>0.13483600708789578</v>
      </c>
      <c r="AQ24" s="20">
        <v>0.19407371151275149</v>
      </c>
      <c r="AR24" s="20">
        <v>0.2651480022118986</v>
      </c>
      <c r="AS24" s="20">
        <v>0.18463135352003032</v>
      </c>
      <c r="AT24" s="21">
        <v>0.19404791906028909</v>
      </c>
      <c r="AU24" s="19">
        <v>0.49219555732700854</v>
      </c>
      <c r="AV24" s="20">
        <v>0.57503439512862742</v>
      </c>
      <c r="AW24" s="20">
        <v>0.87791115210517956</v>
      </c>
      <c r="AX24" s="22">
        <v>1.0151037114751276</v>
      </c>
      <c r="AY24" s="20">
        <v>0.95105855460144229</v>
      </c>
      <c r="AZ24" s="20">
        <v>0.46446261160865104</v>
      </c>
      <c r="BA24" s="20">
        <v>0.92731158727630136</v>
      </c>
      <c r="BB24" s="20">
        <v>1.0000699756742963</v>
      </c>
      <c r="BC24" s="20">
        <v>0.97564403100689734</v>
      </c>
      <c r="BD24" s="20">
        <v>0.47013436751576665</v>
      </c>
      <c r="BE24" s="20">
        <v>0.92670129019822745</v>
      </c>
      <c r="BF24" s="20">
        <v>0.78121968355082883</v>
      </c>
      <c r="BG24" s="20">
        <v>0.87142240757360412</v>
      </c>
      <c r="BH24" s="20">
        <v>0.78121968355082883</v>
      </c>
      <c r="BI24" s="21">
        <v>0.87142240757360412</v>
      </c>
    </row>
    <row r="25" spans="1:61" x14ac:dyDescent="0.25">
      <c r="A25" s="18" t="s">
        <v>29</v>
      </c>
      <c r="B25" s="19">
        <v>3.5287383967664887</v>
      </c>
      <c r="C25" s="20">
        <v>2.669304414124523</v>
      </c>
      <c r="D25" s="20">
        <v>2.423305214293336</v>
      </c>
      <c r="E25" s="20">
        <v>3.4722605680599989</v>
      </c>
      <c r="F25" s="20">
        <v>3.5847402090460712</v>
      </c>
      <c r="G25" s="20">
        <v>2.7759117206019619</v>
      </c>
      <c r="H25" s="20">
        <v>2.419867457353154</v>
      </c>
      <c r="I25" s="20">
        <v>4.0641636023125862</v>
      </c>
      <c r="J25" s="20">
        <v>3.5777771791557345</v>
      </c>
      <c r="K25" s="20">
        <v>2.8815559489604645</v>
      </c>
      <c r="L25" s="20">
        <v>2.669617347057557</v>
      </c>
      <c r="M25" s="20">
        <v>3.3705637461774725</v>
      </c>
      <c r="N25" s="20">
        <v>3.4355921671697578</v>
      </c>
      <c r="O25" s="20">
        <v>3.1977371362821629</v>
      </c>
      <c r="P25" s="21">
        <v>3.4161764588133687</v>
      </c>
      <c r="Q25" s="19">
        <v>1.2352437472923896</v>
      </c>
      <c r="R25" s="20">
        <v>0.85272285392614644</v>
      </c>
      <c r="S25" s="20">
        <v>1.3086571441140162</v>
      </c>
      <c r="T25" s="20">
        <v>1.5172588004491074</v>
      </c>
      <c r="U25" s="20">
        <v>1.147722554254742</v>
      </c>
      <c r="V25" s="20">
        <v>0.92952639964766037</v>
      </c>
      <c r="W25" s="20">
        <v>1.067508082790485</v>
      </c>
      <c r="X25" s="20">
        <v>1.3301735257499456</v>
      </c>
      <c r="Y25" s="20">
        <v>1.1492077239307581</v>
      </c>
      <c r="Z25" s="20">
        <v>1.0743403199171704</v>
      </c>
      <c r="AA25" s="20">
        <v>1.070907048962632</v>
      </c>
      <c r="AB25" s="20">
        <v>1.4180330678689195</v>
      </c>
      <c r="AC25" s="20">
        <v>1.1488628132975061</v>
      </c>
      <c r="AD25" s="20">
        <v>1.3491443082393431</v>
      </c>
      <c r="AE25" s="21">
        <v>1.2490342530466398</v>
      </c>
      <c r="AF25" s="19">
        <v>0.10205069619810646</v>
      </c>
      <c r="AG25" s="20">
        <v>0.10191551729258676</v>
      </c>
      <c r="AH25" s="20">
        <v>9.7815658518449325E-2</v>
      </c>
      <c r="AI25" s="22">
        <v>0.19255767055329512</v>
      </c>
      <c r="AJ25" s="20">
        <v>8.0569712449337666E-2</v>
      </c>
      <c r="AK25" s="20">
        <v>6.9724244977750233E-2</v>
      </c>
      <c r="AL25" s="20">
        <v>0.10205896561735119</v>
      </c>
      <c r="AM25" s="20">
        <v>0.15919026814220028</v>
      </c>
      <c r="AN25" s="20">
        <v>6.6795343012181596E-2</v>
      </c>
      <c r="AO25" s="20">
        <v>0.14994956761817049</v>
      </c>
      <c r="AP25" s="20">
        <v>0.16821753829013592</v>
      </c>
      <c r="AQ25" s="20">
        <v>0.17834083433947545</v>
      </c>
      <c r="AR25" s="20">
        <v>7.5433556182019371E-2</v>
      </c>
      <c r="AS25" s="20">
        <v>0.17297697017987079</v>
      </c>
      <c r="AT25" s="21">
        <v>0.14642652147666332</v>
      </c>
      <c r="AU25" s="19">
        <v>0.59863758989392646</v>
      </c>
      <c r="AV25" s="20">
        <v>0.3319873291334744</v>
      </c>
      <c r="AW25" s="20">
        <v>0.62341620080430538</v>
      </c>
      <c r="AX25" s="22">
        <v>0.79030295644822568</v>
      </c>
      <c r="AY25" s="20">
        <v>0.62138993795865116</v>
      </c>
      <c r="AZ25" s="20">
        <v>0.40853252198800438</v>
      </c>
      <c r="BA25" s="20">
        <v>0.54354598852466507</v>
      </c>
      <c r="BB25" s="20">
        <v>0.73320370162963622</v>
      </c>
      <c r="BC25" s="20">
        <v>0.69064805375909533</v>
      </c>
      <c r="BD25" s="20">
        <v>0.54783211265155163</v>
      </c>
      <c r="BE25" s="20">
        <v>0.50926432150323719</v>
      </c>
      <c r="BF25" s="20">
        <v>0.71822305781138418</v>
      </c>
      <c r="BG25" s="20">
        <v>0.57707211210330756</v>
      </c>
      <c r="BH25" s="20">
        <v>0.71822305781138418</v>
      </c>
      <c r="BI25" s="21">
        <v>0.57707211210330756</v>
      </c>
    </row>
    <row r="26" spans="1:61" x14ac:dyDescent="0.25">
      <c r="A26" s="18" t="s">
        <v>30</v>
      </c>
      <c r="B26" s="19">
        <v>1.6788400770278693</v>
      </c>
      <c r="C26" s="20">
        <v>1.2252080421403633</v>
      </c>
      <c r="D26" s="20">
        <v>1.7972495775298887</v>
      </c>
      <c r="E26" s="20">
        <v>2.0487513643184623</v>
      </c>
      <c r="F26" s="20">
        <v>1.8505651950172783</v>
      </c>
      <c r="G26" s="20">
        <v>1.1172363369553937</v>
      </c>
      <c r="H26" s="20">
        <v>1.8936358006339304</v>
      </c>
      <c r="I26" s="20">
        <v>2.0531381176946284</v>
      </c>
      <c r="J26" s="20">
        <v>1.4383789086328223</v>
      </c>
      <c r="K26" s="20">
        <v>0.78961509025047771</v>
      </c>
      <c r="L26" s="20">
        <v>1.7922331246612417</v>
      </c>
      <c r="M26" s="20">
        <v>1.7015251011030366</v>
      </c>
      <c r="N26" s="20">
        <v>1.669959460973705</v>
      </c>
      <c r="O26" s="20">
        <v>1.6228684825421478</v>
      </c>
      <c r="P26" s="21">
        <v>1.6360240233039749</v>
      </c>
      <c r="Q26" s="19">
        <v>0.58901465813298959</v>
      </c>
      <c r="R26" s="20">
        <v>0.6310112521944623</v>
      </c>
      <c r="S26" s="20">
        <v>0.34315970353878283</v>
      </c>
      <c r="T26" s="20">
        <v>0.417993115308949</v>
      </c>
      <c r="U26" s="20">
        <v>0.49888702439720034</v>
      </c>
      <c r="V26" s="20">
        <v>0.4975461167304604</v>
      </c>
      <c r="W26" s="20">
        <v>0.33104878681185157</v>
      </c>
      <c r="X26" s="20">
        <v>0.50018106500234638</v>
      </c>
      <c r="Y26" s="20">
        <v>0.45357994853357075</v>
      </c>
      <c r="Z26" s="20">
        <v>0.48189464086056677</v>
      </c>
      <c r="AA26" s="20">
        <v>0.40332452215775888</v>
      </c>
      <c r="AB26" s="20">
        <v>0.37536587707240343</v>
      </c>
      <c r="AC26" s="20">
        <v>0.43384018762578402</v>
      </c>
      <c r="AD26" s="20">
        <v>0.36214716076554104</v>
      </c>
      <c r="AE26" s="21">
        <v>0.41652151733241288</v>
      </c>
      <c r="AF26" s="19">
        <v>4.5780646413669454E-2</v>
      </c>
      <c r="AG26" s="20">
        <v>1.4155836016250511E-2</v>
      </c>
      <c r="AH26" s="20">
        <v>1.998771996915201E-2</v>
      </c>
      <c r="AI26" s="22">
        <v>3.4559278857067659E-2</v>
      </c>
      <c r="AJ26" s="20">
        <v>4.3994714759654684E-2</v>
      </c>
      <c r="AK26" s="20">
        <v>2.9075035537682162E-2</v>
      </c>
      <c r="AL26" s="20">
        <v>3.0443768060396201E-2</v>
      </c>
      <c r="AM26" s="20">
        <v>4.7054839102749497E-2</v>
      </c>
      <c r="AN26" s="20">
        <v>4.2248777756600416E-2</v>
      </c>
      <c r="AO26" s="20">
        <v>2.7595058113178465E-2</v>
      </c>
      <c r="AP26" s="20">
        <v>2.0449513734345955E-2</v>
      </c>
      <c r="AQ26" s="20">
        <v>2.8058710726535374E-2</v>
      </c>
      <c r="AR26" s="20">
        <v>3.9287604602101116E-2</v>
      </c>
      <c r="AS26" s="20">
        <v>2.6727328238257884E-2</v>
      </c>
      <c r="AT26" s="21">
        <v>3.5023569360346403E-2</v>
      </c>
      <c r="AU26" s="19">
        <v>0.40270360257961701</v>
      </c>
      <c r="AV26" s="20">
        <v>0.41426812597793067</v>
      </c>
      <c r="AW26" s="20">
        <v>0.15686023344121325</v>
      </c>
      <c r="AX26" s="22">
        <v>0.24992473637633214</v>
      </c>
      <c r="AY26" s="20">
        <v>0.32851535257530612</v>
      </c>
      <c r="AZ26" s="20">
        <v>0.31718989736874853</v>
      </c>
      <c r="BA26" s="20">
        <v>0.14215523418027906</v>
      </c>
      <c r="BB26" s="20">
        <v>0.23377272787732553</v>
      </c>
      <c r="BC26" s="20">
        <v>0.21058802300627777</v>
      </c>
      <c r="BD26" s="20">
        <v>0.23844233503765033</v>
      </c>
      <c r="BE26" s="20">
        <v>0.19601774296947549</v>
      </c>
      <c r="BF26" s="20">
        <v>0.19747273579208599</v>
      </c>
      <c r="BG26" s="20">
        <v>0.26697187355050644</v>
      </c>
      <c r="BH26" s="20">
        <v>0.19747273579208599</v>
      </c>
      <c r="BI26" s="21">
        <v>0.26697187355050644</v>
      </c>
    </row>
    <row r="27" spans="1:61" x14ac:dyDescent="0.25">
      <c r="A27" s="18" t="s">
        <v>31</v>
      </c>
      <c r="B27" s="19">
        <v>1.9893707597614438</v>
      </c>
      <c r="C27" s="20">
        <v>1.8514551681584892</v>
      </c>
      <c r="D27" s="20">
        <v>2.0963607615916757</v>
      </c>
      <c r="E27" s="20">
        <v>1.8311213338470118</v>
      </c>
      <c r="F27" s="20">
        <v>1.8768326244692539</v>
      </c>
      <c r="G27" s="20">
        <v>1.4974552822150839</v>
      </c>
      <c r="H27" s="20">
        <v>1.5735272128720355</v>
      </c>
      <c r="I27" s="20">
        <v>2.2521046410278962</v>
      </c>
      <c r="J27" s="20">
        <v>2.0015711048959974</v>
      </c>
      <c r="K27" s="20">
        <v>1.5701218649325777</v>
      </c>
      <c r="L27" s="20">
        <v>1.6084893879836026</v>
      </c>
      <c r="M27" s="20">
        <v>1.9493422953778092</v>
      </c>
      <c r="N27" s="20">
        <v>1.7805585079857758</v>
      </c>
      <c r="O27" s="20">
        <v>1.8587742665409961</v>
      </c>
      <c r="P27" s="21">
        <v>1.7825538454711172</v>
      </c>
      <c r="Q27" s="19">
        <v>0.49851024223142221</v>
      </c>
      <c r="R27" s="20">
        <v>0.4431129640126189</v>
      </c>
      <c r="S27" s="20">
        <v>0.6682770385298773</v>
      </c>
      <c r="T27" s="20">
        <v>0.60539837464423041</v>
      </c>
      <c r="U27" s="20">
        <v>0.52573433349762644</v>
      </c>
      <c r="V27" s="20">
        <v>0.39279429648550318</v>
      </c>
      <c r="W27" s="20">
        <v>0.6325498561604308</v>
      </c>
      <c r="X27" s="20">
        <v>0.59603510161455309</v>
      </c>
      <c r="Y27" s="20">
        <v>0.55298258859454086</v>
      </c>
      <c r="Z27" s="20">
        <v>0.40471527129463503</v>
      </c>
      <c r="AA27" s="20">
        <v>0.7142614098293667</v>
      </c>
      <c r="AB27" s="20">
        <v>0.52264983651558228</v>
      </c>
      <c r="AC27" s="20">
        <v>0.52328425403959977</v>
      </c>
      <c r="AD27" s="20">
        <v>0.5228523604383547</v>
      </c>
      <c r="AE27" s="21">
        <v>0.56366827417881671</v>
      </c>
      <c r="AF27" s="19">
        <v>3.1210453011563152E-2</v>
      </c>
      <c r="AG27" s="20">
        <v>2.8924255618637311E-2</v>
      </c>
      <c r="AH27" s="20">
        <v>2.9767610444526679E-2</v>
      </c>
      <c r="AI27" s="22">
        <v>4.8365049836895303E-2</v>
      </c>
      <c r="AJ27" s="20">
        <v>3.4109697280090209E-2</v>
      </c>
      <c r="AK27" s="20">
        <v>3.44475504704417E-2</v>
      </c>
      <c r="AL27" s="20">
        <v>3.7727921021421862E-2</v>
      </c>
      <c r="AM27" s="20">
        <v>5.8582940547471929E-2</v>
      </c>
      <c r="AN27" s="20">
        <v>5.6462828489866702E-2</v>
      </c>
      <c r="AO27" s="20">
        <v>3.8181538500955174E-2</v>
      </c>
      <c r="AP27" s="20">
        <v>5.4561713645304676E-2</v>
      </c>
      <c r="AQ27" s="20">
        <v>3.6662500957776595E-2</v>
      </c>
      <c r="AR27" s="20">
        <v>4.0370257573220304E-2</v>
      </c>
      <c r="AS27" s="20">
        <v>4.2216720798837495E-2</v>
      </c>
      <c r="AT27" s="21">
        <v>5.1710052156529671E-2</v>
      </c>
      <c r="AU27" s="19">
        <v>0.24771950042232294</v>
      </c>
      <c r="AV27" s="20">
        <v>0.21400205849448736</v>
      </c>
      <c r="AW27" s="20">
        <v>0.37418193162003582</v>
      </c>
      <c r="AX27" s="22">
        <v>0.26490172146895147</v>
      </c>
      <c r="AY27" s="20">
        <v>0.25936028413308909</v>
      </c>
      <c r="AZ27" s="20">
        <v>0.16202856387105924</v>
      </c>
      <c r="BA27" s="20">
        <v>0.31974986817429341</v>
      </c>
      <c r="BB27" s="20">
        <v>0.26529883607556815</v>
      </c>
      <c r="BC27" s="20">
        <v>0.26512893635937507</v>
      </c>
      <c r="BD27" s="20">
        <v>0.17101527827582327</v>
      </c>
      <c r="BE27" s="20">
        <v>0.35048970409503488</v>
      </c>
      <c r="BF27" s="20">
        <v>0.25190855496634668</v>
      </c>
      <c r="BG27" s="20">
        <v>0.24248557809571211</v>
      </c>
      <c r="BH27" s="20">
        <v>0.25190855496634668</v>
      </c>
      <c r="BI27" s="21">
        <v>0.24248557809571211</v>
      </c>
    </row>
    <row r="28" spans="1:61" ht="15.75" thickBot="1" x14ac:dyDescent="0.3">
      <c r="A28" s="24" t="s">
        <v>32</v>
      </c>
      <c r="B28" s="19">
        <v>1.3346426034879741</v>
      </c>
      <c r="C28" s="20">
        <v>1.146070045240859</v>
      </c>
      <c r="D28" s="20">
        <v>1.3949825921204522</v>
      </c>
      <c r="E28" s="20">
        <v>2.418916377301052</v>
      </c>
      <c r="F28" s="20">
        <v>1.3678195374119229</v>
      </c>
      <c r="G28" s="20">
        <v>0.99747437743985812</v>
      </c>
      <c r="H28" s="20">
        <v>1.3565078493483451</v>
      </c>
      <c r="I28" s="20">
        <v>2.4084907416528325</v>
      </c>
      <c r="J28" s="20">
        <v>1.5895673907161383</v>
      </c>
      <c r="K28" s="20">
        <v>1.1303611280289343</v>
      </c>
      <c r="L28" s="20">
        <v>1.5567382928375921</v>
      </c>
      <c r="M28" s="20">
        <v>1.5667311043857493</v>
      </c>
      <c r="N28" s="20">
        <v>1.5065918800031251</v>
      </c>
      <c r="O28" s="20">
        <v>1.5138122896208834</v>
      </c>
      <c r="P28" s="21">
        <v>1.6109280255363727</v>
      </c>
      <c r="Q28" s="19">
        <v>0.22741093495545078</v>
      </c>
      <c r="R28" s="20">
        <v>0.20575888482478805</v>
      </c>
      <c r="S28" s="20">
        <v>0.24693996077800101</v>
      </c>
      <c r="T28" s="20">
        <v>0.29872645274661008</v>
      </c>
      <c r="U28" s="20">
        <v>0.22980085590524804</v>
      </c>
      <c r="V28" s="20">
        <v>0.20943219497199786</v>
      </c>
      <c r="W28" s="20">
        <v>0.28953859431114604</v>
      </c>
      <c r="X28" s="20">
        <v>0.33365395343389842</v>
      </c>
      <c r="Y28" s="20">
        <v>0.25244995234730849</v>
      </c>
      <c r="Z28" s="20">
        <v>0.22287915126228916</v>
      </c>
      <c r="AA28" s="20">
        <v>0.32926807615798798</v>
      </c>
      <c r="AB28" s="20">
        <v>0.2517082852983738</v>
      </c>
      <c r="AC28" s="20">
        <v>0.26456082995758878</v>
      </c>
      <c r="AD28" s="20">
        <v>0.25629143126128001</v>
      </c>
      <c r="AE28" s="21">
        <v>0.28039692208750117</v>
      </c>
      <c r="AF28" s="19">
        <v>4.0693584311082533E-2</v>
      </c>
      <c r="AG28" s="20">
        <v>3.7047606266939079E-2</v>
      </c>
      <c r="AH28" s="20">
        <v>3.833883646635914E-2</v>
      </c>
      <c r="AI28" s="22">
        <v>6.3565022587549605E-2</v>
      </c>
      <c r="AJ28" s="20">
        <v>4.2702164105796171E-2</v>
      </c>
      <c r="AK28" s="20">
        <v>4.4206914210501762E-2</v>
      </c>
      <c r="AL28" s="20">
        <v>5.4146701144325474E-2</v>
      </c>
      <c r="AM28" s="20">
        <v>6.5073307497380564E-2</v>
      </c>
      <c r="AN28" s="20">
        <v>6.821837959241546E-2</v>
      </c>
      <c r="AO28" s="20">
        <v>5.2388206896202431E-2</v>
      </c>
      <c r="AP28" s="20">
        <v>8.1465467639997916E-2</v>
      </c>
      <c r="AQ28" s="20">
        <v>4.5942375070808089E-2</v>
      </c>
      <c r="AR28" s="20">
        <v>5.42578989796767E-2</v>
      </c>
      <c r="AS28" s="20">
        <v>5.1316733532380358E-2</v>
      </c>
      <c r="AT28" s="21">
        <v>6.8885447408727304E-2</v>
      </c>
      <c r="AU28" s="19">
        <v>9.515751407183573E-2</v>
      </c>
      <c r="AV28" s="20">
        <v>7.6879936705578841E-2</v>
      </c>
      <c r="AW28" s="20">
        <v>8.6732325149214973E-2</v>
      </c>
      <c r="AX28" s="22">
        <v>0.11909656571503396</v>
      </c>
      <c r="AY28" s="20">
        <v>9.499958628997078E-2</v>
      </c>
      <c r="AZ28" s="20">
        <v>7.8878201960732947E-2</v>
      </c>
      <c r="BA28" s="20">
        <v>0.10169326122554082</v>
      </c>
      <c r="BB28" s="20">
        <v>0.11683046050740646</v>
      </c>
      <c r="BC28" s="20">
        <v>8.7102165651392019E-2</v>
      </c>
      <c r="BD28" s="20">
        <v>7.1250324853655719E-2</v>
      </c>
      <c r="BE28" s="20">
        <v>0.10492412890653836</v>
      </c>
      <c r="BF28" s="20">
        <v>9.6530942283864205E-2</v>
      </c>
      <c r="BG28" s="20">
        <v>9.6951730532709335E-2</v>
      </c>
      <c r="BH28" s="20">
        <v>9.6530942283864205E-2</v>
      </c>
      <c r="BI28" s="21">
        <v>9.6951730532709335E-2</v>
      </c>
    </row>
    <row r="29" spans="1:61" x14ac:dyDescent="0.25">
      <c r="A29" s="63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31">
        <f>SUM(M19:M28)</f>
        <v>50.52086986365773</v>
      </c>
      <c r="N29" s="31">
        <f>SUM(N19:N28)</f>
        <v>49.958670174789958</v>
      </c>
      <c r="P29" s="102"/>
      <c r="T29"/>
      <c r="AB29" s="31">
        <f>SUM(AB19:AB28)</f>
        <v>7.7465047489787056</v>
      </c>
      <c r="AC29" s="31">
        <f>SUM(AC19:AC28)</f>
        <v>7.2755720526228878</v>
      </c>
      <c r="AE29" s="102"/>
      <c r="AF29" s="96"/>
      <c r="AG29" s="97"/>
      <c r="AH29" s="97"/>
      <c r="AI29" s="100"/>
      <c r="AJ29" s="97"/>
      <c r="AK29" s="97"/>
      <c r="AL29" s="97"/>
      <c r="AM29" s="97"/>
      <c r="AN29" s="97"/>
      <c r="AO29" s="97"/>
      <c r="AP29" s="97"/>
      <c r="AQ29" s="31">
        <f>SUM(AQ19:AQ28)</f>
        <v>0.85473992968086066</v>
      </c>
      <c r="AR29" s="31">
        <f>SUM(AR19:AR28)</f>
        <v>0.92813768306007072</v>
      </c>
      <c r="AS29" s="97"/>
      <c r="AT29" s="101"/>
      <c r="AU29" s="19"/>
      <c r="AV29" s="20"/>
      <c r="AW29" s="20"/>
      <c r="AX29" s="22"/>
      <c r="AY29" s="20"/>
      <c r="AZ29" s="20"/>
      <c r="BA29" s="20"/>
      <c r="BB29" s="20"/>
      <c r="BC29" s="20"/>
      <c r="BD29" s="20"/>
      <c r="BE29" s="20"/>
      <c r="BF29" s="31">
        <f>SUM(BF19:BF28)</f>
        <v>3.8037582650800119</v>
      </c>
      <c r="BG29" s="31">
        <f>SUM(BG19:BG28)</f>
        <v>3.5082444494657676</v>
      </c>
      <c r="BH29" s="20"/>
      <c r="BI29" s="21"/>
    </row>
    <row r="30" spans="1:61" ht="15.75" thickBot="1" x14ac:dyDescent="0.3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1"/>
      <c r="N30" s="99">
        <f>N29/(N29+AC29)</f>
        <v>0.87288078308586059</v>
      </c>
      <c r="P30" s="102"/>
      <c r="T30"/>
      <c r="AB30" s="31"/>
      <c r="AC30" s="99">
        <f>AC29/(AC29+N29)</f>
        <v>0.12711921691413935</v>
      </c>
      <c r="AE30" s="102"/>
      <c r="AF30" s="39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31"/>
      <c r="AR30" s="99">
        <f>AR29/(AR29+BG29)</f>
        <v>0.20921049074094047</v>
      </c>
      <c r="AS30" s="40"/>
      <c r="AT30" s="42"/>
      <c r="AU30" s="36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1"/>
      <c r="BG30" s="99">
        <f>BG29/(BG29+BV29)</f>
        <v>1</v>
      </c>
      <c r="BH30" s="37"/>
      <c r="BI30" s="38"/>
    </row>
    <row r="31" spans="1:61" x14ac:dyDescent="0.25">
      <c r="A31" s="35" t="s">
        <v>34</v>
      </c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"/>
      <c r="Q31" s="12"/>
      <c r="R31" s="13"/>
      <c r="S31" s="13"/>
      <c r="T31" s="13"/>
      <c r="U31" s="15"/>
      <c r="V31" s="15"/>
      <c r="W31" s="15"/>
      <c r="X31" s="16"/>
      <c r="Y31" s="16"/>
      <c r="Z31" s="16"/>
      <c r="AA31" s="16"/>
      <c r="AB31" s="16"/>
      <c r="AC31" s="16"/>
      <c r="AD31" s="16"/>
      <c r="AE31" s="17"/>
      <c r="AF31" s="12"/>
      <c r="AG31" s="13"/>
      <c r="AH31" s="13"/>
      <c r="AI31" s="13"/>
      <c r="AJ31" s="15"/>
      <c r="AK31" s="15"/>
      <c r="AL31" s="15"/>
      <c r="AM31" s="16"/>
      <c r="AN31" s="16"/>
      <c r="AO31" s="16"/>
      <c r="AP31" s="16"/>
      <c r="AQ31" s="16"/>
      <c r="AR31" s="16"/>
      <c r="AS31" s="16"/>
      <c r="AT31" s="17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4"/>
    </row>
    <row r="32" spans="1:61" x14ac:dyDescent="0.25">
      <c r="A32" s="18" t="s">
        <v>23</v>
      </c>
      <c r="B32" s="19">
        <v>1.0072950902496622</v>
      </c>
      <c r="C32" s="20">
        <v>1.0805379988640498</v>
      </c>
      <c r="D32" s="20">
        <v>1.0850934718860099</v>
      </c>
      <c r="E32" s="20">
        <v>0.96653936906340321</v>
      </c>
      <c r="F32" s="20">
        <v>1.0603804826005974</v>
      </c>
      <c r="G32" s="20">
        <v>1.1268199071184766</v>
      </c>
      <c r="H32" s="20">
        <v>1.1769519821153089</v>
      </c>
      <c r="I32" s="20">
        <v>0.98731071360558653</v>
      </c>
      <c r="J32" s="20">
        <v>1.0808367078032401</v>
      </c>
      <c r="K32" s="20">
        <v>1.1456224225835383</v>
      </c>
      <c r="L32" s="20">
        <v>1.1370724775773482</v>
      </c>
      <c r="M32" s="20">
        <v>1.0312182454157333</v>
      </c>
      <c r="N32" s="20">
        <v>1.0824706705889284</v>
      </c>
      <c r="O32" s="20">
        <v>1.0768779705451068</v>
      </c>
      <c r="P32" s="21">
        <v>1.0832699747487753</v>
      </c>
      <c r="Q32" s="19">
        <v>0</v>
      </c>
      <c r="R32" s="20">
        <v>0</v>
      </c>
      <c r="S32" s="20">
        <v>0</v>
      </c>
      <c r="T32" s="22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0.21827633370238628</v>
      </c>
      <c r="AA32" s="20">
        <v>2.4544942547079396E-2</v>
      </c>
      <c r="AB32" s="20">
        <v>0</v>
      </c>
      <c r="AC32" s="20">
        <v>0</v>
      </c>
      <c r="AD32" s="20">
        <v>0</v>
      </c>
      <c r="AE32" s="21">
        <v>5.381072025760808E-2</v>
      </c>
      <c r="AF32" s="19">
        <v>0</v>
      </c>
      <c r="AG32" s="20">
        <v>0</v>
      </c>
      <c r="AH32" s="20">
        <v>0</v>
      </c>
      <c r="AI32" s="22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1">
        <v>0</v>
      </c>
      <c r="AU32" s="19">
        <v>0</v>
      </c>
      <c r="AV32" s="20">
        <v>0</v>
      </c>
      <c r="AW32" s="20">
        <v>0</v>
      </c>
      <c r="AX32" s="22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0.21827633370238628</v>
      </c>
      <c r="BE32" s="20">
        <v>2.4544942547079396E-2</v>
      </c>
      <c r="BF32" s="20">
        <v>0</v>
      </c>
      <c r="BG32" s="20">
        <v>0</v>
      </c>
      <c r="BH32" s="20">
        <v>0</v>
      </c>
      <c r="BI32" s="21">
        <v>0</v>
      </c>
    </row>
    <row r="33" spans="1:62" x14ac:dyDescent="0.25">
      <c r="A33" s="18" t="s">
        <v>24</v>
      </c>
      <c r="B33" s="19">
        <v>1.2024798344660601</v>
      </c>
      <c r="C33" s="20">
        <v>2.3213796942845657</v>
      </c>
      <c r="D33" s="20">
        <v>1.8300122824242431</v>
      </c>
      <c r="E33" s="20">
        <v>0.98486074590006312</v>
      </c>
      <c r="F33" s="20">
        <v>1.4606378091562309</v>
      </c>
      <c r="G33" s="20">
        <v>2.7579474031728162</v>
      </c>
      <c r="H33" s="20">
        <v>1.2351334055196219</v>
      </c>
      <c r="I33" s="20">
        <v>0.84628370588686486</v>
      </c>
      <c r="J33" s="20">
        <v>1.327179748518075</v>
      </c>
      <c r="K33" s="20">
        <v>2.5682038753241212</v>
      </c>
      <c r="L33" s="20">
        <v>1.8901391499201716</v>
      </c>
      <c r="M33" s="20">
        <v>1.6387340912586856</v>
      </c>
      <c r="N33" s="20">
        <v>1.5158532665629849</v>
      </c>
      <c r="O33" s="20">
        <v>1.7233035937291139</v>
      </c>
      <c r="P33" s="21">
        <v>1.4382459118958675</v>
      </c>
      <c r="Q33" s="19">
        <v>0</v>
      </c>
      <c r="R33" s="20">
        <v>0</v>
      </c>
      <c r="S33" s="20">
        <v>0</v>
      </c>
      <c r="T33" s="22">
        <v>0</v>
      </c>
      <c r="U33" s="20">
        <v>0</v>
      </c>
      <c r="V33" s="20">
        <v>0</v>
      </c>
      <c r="W33" s="20">
        <v>0</v>
      </c>
      <c r="X33" s="20">
        <v>2.570272701435645E-5</v>
      </c>
      <c r="Y33" s="20">
        <v>0</v>
      </c>
      <c r="Z33" s="20">
        <v>0</v>
      </c>
      <c r="AA33" s="20">
        <v>0</v>
      </c>
      <c r="AB33" s="20">
        <v>0</v>
      </c>
      <c r="AC33" s="20">
        <v>6.4952682998852813E-6</v>
      </c>
      <c r="AD33" s="20">
        <v>0</v>
      </c>
      <c r="AE33" s="21">
        <v>6.6218391333773983E-6</v>
      </c>
      <c r="AF33" s="19">
        <v>0</v>
      </c>
      <c r="AG33" s="20">
        <v>0</v>
      </c>
      <c r="AH33" s="20">
        <v>0</v>
      </c>
      <c r="AI33" s="22">
        <v>0</v>
      </c>
      <c r="AJ33" s="20">
        <v>0</v>
      </c>
      <c r="AK33" s="20">
        <v>0</v>
      </c>
      <c r="AL33" s="20">
        <v>0</v>
      </c>
      <c r="AM33" s="20">
        <v>2.570272701435645E-5</v>
      </c>
      <c r="AN33" s="20">
        <v>0</v>
      </c>
      <c r="AO33" s="20">
        <v>0</v>
      </c>
      <c r="AP33" s="20">
        <v>0</v>
      </c>
      <c r="AQ33" s="20">
        <v>0</v>
      </c>
      <c r="AR33" s="20">
        <v>6.4952682998852813E-6</v>
      </c>
      <c r="AS33" s="20">
        <v>0</v>
      </c>
      <c r="AT33" s="21">
        <v>6.6218391333773983E-6</v>
      </c>
      <c r="AU33" s="19">
        <v>0</v>
      </c>
      <c r="AV33" s="20">
        <v>0</v>
      </c>
      <c r="AW33" s="20">
        <v>0</v>
      </c>
      <c r="AX33" s="22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1">
        <v>0</v>
      </c>
    </row>
    <row r="34" spans="1:62" x14ac:dyDescent="0.25">
      <c r="A34" s="18" t="s">
        <v>25</v>
      </c>
      <c r="B34" s="19">
        <v>3.317815542793221</v>
      </c>
      <c r="C34" s="20">
        <v>4.9786548988074868</v>
      </c>
      <c r="D34" s="20">
        <v>4.5475313160173094</v>
      </c>
      <c r="E34" s="20">
        <v>2.905640466463101</v>
      </c>
      <c r="F34" s="20">
        <v>3.4290427038600817</v>
      </c>
      <c r="G34" s="20">
        <v>5.5015775005843137</v>
      </c>
      <c r="H34" s="20">
        <v>4.9436912524956318</v>
      </c>
      <c r="I34" s="20">
        <v>2.6469687820889174</v>
      </c>
      <c r="J34" s="20">
        <v>2.7791752137990096</v>
      </c>
      <c r="K34" s="20">
        <v>5.8666420256210596</v>
      </c>
      <c r="L34" s="20">
        <v>5.6521282184408808</v>
      </c>
      <c r="M34" s="20">
        <v>3.7350507995293363</v>
      </c>
      <c r="N34" s="20">
        <v>4.2403181287149359</v>
      </c>
      <c r="O34" s="20">
        <v>4.0991958907159116</v>
      </c>
      <c r="P34" s="21">
        <v>4.3340912745587374</v>
      </c>
      <c r="Q34" s="19">
        <v>0.41618597364131477</v>
      </c>
      <c r="R34" s="20">
        <v>0.69099103414953789</v>
      </c>
      <c r="S34" s="20">
        <v>0.49771653367288904</v>
      </c>
      <c r="T34" s="22">
        <v>0.61342339157457837</v>
      </c>
      <c r="U34" s="20">
        <v>0.284397589302819</v>
      </c>
      <c r="V34" s="20">
        <v>1.3036828166831393</v>
      </c>
      <c r="W34" s="20">
        <v>0.47237282929123542</v>
      </c>
      <c r="X34" s="20">
        <v>1.0900359459062978</v>
      </c>
      <c r="Y34" s="20">
        <v>0.31933303417539272</v>
      </c>
      <c r="Z34" s="20">
        <v>1.0662707416017945</v>
      </c>
      <c r="AA34" s="20">
        <v>0.57667925501059392</v>
      </c>
      <c r="AB34" s="20">
        <v>0.48973856927990755</v>
      </c>
      <c r="AC34" s="20">
        <v>0.48721548789797836</v>
      </c>
      <c r="AD34" s="20">
        <v>0.45470947943605128</v>
      </c>
      <c r="AE34" s="21">
        <v>0.56309537472979376</v>
      </c>
      <c r="AF34" s="19">
        <v>2.3543999583074252E-3</v>
      </c>
      <c r="AG34" s="20">
        <v>3.2241216931893919E-2</v>
      </c>
      <c r="AH34" s="20">
        <v>0.18798537750563921</v>
      </c>
      <c r="AI34" s="22">
        <v>4.4999501768562935E-3</v>
      </c>
      <c r="AJ34" s="20">
        <v>1.0436390287798924E-2</v>
      </c>
      <c r="AK34" s="20">
        <v>4.0787400112879221E-2</v>
      </c>
      <c r="AL34" s="20">
        <v>5.9405759799268709E-2</v>
      </c>
      <c r="AM34" s="20">
        <v>1.6531137258066926E-3</v>
      </c>
      <c r="AN34" s="20">
        <v>9.9358770653019349E-3</v>
      </c>
      <c r="AO34" s="20">
        <v>1.5812937522138956E-2</v>
      </c>
      <c r="AP34" s="20">
        <v>1.5533873478982349E-2</v>
      </c>
      <c r="AQ34" s="20">
        <v>2.2128996376947419E-2</v>
      </c>
      <c r="AR34" s="20">
        <v>2.5745403214726958E-2</v>
      </c>
      <c r="AS34" s="20">
        <v>2.7909655418912434E-2</v>
      </c>
      <c r="AT34" s="21">
        <v>1.1160116583437596E-2</v>
      </c>
      <c r="AU34" s="19">
        <v>0.15105803919913924</v>
      </c>
      <c r="AV34" s="20">
        <v>0.17880567146510654</v>
      </c>
      <c r="AW34" s="20">
        <v>1.8663693878657843E-2</v>
      </c>
      <c r="AX34" s="22">
        <v>0.33882784231514501</v>
      </c>
      <c r="AY34" s="20">
        <v>2.276217064360543E-3</v>
      </c>
      <c r="AZ34" s="20">
        <v>0.96693188856708379</v>
      </c>
      <c r="BA34" s="20">
        <v>1.4151213327844608E-2</v>
      </c>
      <c r="BB34" s="20">
        <v>0.81936523988472931</v>
      </c>
      <c r="BC34" s="20">
        <v>0.19254826985399787</v>
      </c>
      <c r="BD34" s="20">
        <v>0.82759901047863449</v>
      </c>
      <c r="BE34" s="20">
        <v>0.230195436994381</v>
      </c>
      <c r="BF34" s="20">
        <v>0.14652714753185328</v>
      </c>
      <c r="BG34" s="20">
        <v>0.16362717519363504</v>
      </c>
      <c r="BH34" s="20">
        <v>0.14652714753185328</v>
      </c>
      <c r="BI34" s="21">
        <v>0.16362717519363504</v>
      </c>
    </row>
    <row r="35" spans="1:62" x14ac:dyDescent="0.25">
      <c r="A35" s="18" t="s">
        <v>26</v>
      </c>
      <c r="B35" s="19">
        <v>0.51592704971641168</v>
      </c>
      <c r="C35" s="20">
        <v>1.1125725443055492</v>
      </c>
      <c r="D35" s="20">
        <v>1.0198672364669907</v>
      </c>
      <c r="E35" s="20">
        <v>0.41249627913146525</v>
      </c>
      <c r="F35" s="20">
        <v>0.63247909880279585</v>
      </c>
      <c r="G35" s="20">
        <v>1.2815408166011177</v>
      </c>
      <c r="H35" s="20">
        <v>1.3571534448231153</v>
      </c>
      <c r="I35" s="20">
        <v>0.67942331562479663</v>
      </c>
      <c r="J35" s="20">
        <v>1.0900880770816677</v>
      </c>
      <c r="K35" s="20">
        <v>1.1527441283291353</v>
      </c>
      <c r="L35" s="20">
        <v>0.88393465713652242</v>
      </c>
      <c r="M35" s="20">
        <v>0.82760194618919747</v>
      </c>
      <c r="N35" s="20">
        <v>0.75880246608449653</v>
      </c>
      <c r="O35" s="20">
        <v>0.73445676682153815</v>
      </c>
      <c r="P35" s="21">
        <v>0.84202158634577218</v>
      </c>
      <c r="Q35" s="19">
        <v>1.6783511394766084</v>
      </c>
      <c r="R35" s="20">
        <v>2.6066123591269648</v>
      </c>
      <c r="S35" s="20">
        <v>2.811823103029861</v>
      </c>
      <c r="T35" s="22">
        <v>0.78333025508814891</v>
      </c>
      <c r="U35" s="20">
        <v>2.0403687890225721</v>
      </c>
      <c r="V35" s="20">
        <v>1.8013939161556292</v>
      </c>
      <c r="W35" s="20">
        <v>2.9532809895431988</v>
      </c>
      <c r="X35" s="20">
        <v>0.69557148225035015</v>
      </c>
      <c r="Y35" s="20">
        <v>1.5661599798389256</v>
      </c>
      <c r="Z35" s="20">
        <v>1.9249216403826086</v>
      </c>
      <c r="AA35" s="20">
        <v>2.0739263787828541</v>
      </c>
      <c r="AB35" s="20">
        <v>1.8133360951229811</v>
      </c>
      <c r="AC35" s="20">
        <v>2.0660867135422243</v>
      </c>
      <c r="AD35" s="20">
        <v>2.0082175731945751</v>
      </c>
      <c r="AE35" s="21">
        <v>1.5710033019414567</v>
      </c>
      <c r="AF35" s="19">
        <v>9.7733264760721583E-2</v>
      </c>
      <c r="AG35" s="20">
        <v>0.16735560646692274</v>
      </c>
      <c r="AH35" s="20">
        <v>2.3033554392078399E-2</v>
      </c>
      <c r="AI35" s="22">
        <v>9.512560403950393E-2</v>
      </c>
      <c r="AJ35" s="20">
        <v>0.11685278566136248</v>
      </c>
      <c r="AK35" s="20">
        <v>0.27481659477265574</v>
      </c>
      <c r="AL35" s="20">
        <v>0.22347132695464383</v>
      </c>
      <c r="AM35" s="20">
        <v>0.10324057197734912</v>
      </c>
      <c r="AN35" s="20">
        <v>0.12648601727881834</v>
      </c>
      <c r="AO35" s="20">
        <v>0.21831009762839204</v>
      </c>
      <c r="AP35" s="20">
        <v>0.25420414648352124</v>
      </c>
      <c r="AQ35" s="20">
        <v>0.11594982920835913</v>
      </c>
      <c r="AR35" s="20">
        <v>0.16331172166320396</v>
      </c>
      <c r="AS35" s="20">
        <v>0.16483902816698642</v>
      </c>
      <c r="AT35" s="21">
        <v>0.16227865254204099</v>
      </c>
      <c r="AU35" s="19">
        <v>1.403936304070081</v>
      </c>
      <c r="AV35" s="20">
        <v>2.1995944548042075</v>
      </c>
      <c r="AW35" s="20">
        <v>2.5633619004168673</v>
      </c>
      <c r="AX35" s="22">
        <v>0.52338165226238331</v>
      </c>
      <c r="AY35" s="20">
        <v>1.7454868169034881</v>
      </c>
      <c r="AZ35" s="20">
        <v>1.2749368065569124</v>
      </c>
      <c r="BA35" s="20">
        <v>2.4449803230581706</v>
      </c>
      <c r="BB35" s="20">
        <v>0.38657586835645824</v>
      </c>
      <c r="BC35" s="20">
        <v>1.2134249234723558</v>
      </c>
      <c r="BD35" s="20">
        <v>1.5205539389145037</v>
      </c>
      <c r="BE35" s="20">
        <v>1.6106936742561213</v>
      </c>
      <c r="BF35" s="20">
        <v>1.4980521876878998</v>
      </c>
      <c r="BG35" s="20">
        <v>1.6738961348357939</v>
      </c>
      <c r="BH35" s="20">
        <v>1.4980521876878998</v>
      </c>
      <c r="BI35" s="21">
        <v>1.6738961348357939</v>
      </c>
    </row>
    <row r="36" spans="1:62" x14ac:dyDescent="0.25">
      <c r="A36" s="18" t="s">
        <v>27</v>
      </c>
      <c r="B36" s="19">
        <v>0.27040503779700253</v>
      </c>
      <c r="C36" s="20">
        <v>0.51397295496876694</v>
      </c>
      <c r="D36" s="20">
        <v>0.16719969965765363</v>
      </c>
      <c r="E36" s="20">
        <v>0.27196201001159576</v>
      </c>
      <c r="F36" s="20">
        <v>0.13917328070465446</v>
      </c>
      <c r="G36" s="20">
        <v>0.47367203287527915</v>
      </c>
      <c r="H36" s="20">
        <v>0.77507229147627865</v>
      </c>
      <c r="I36" s="20">
        <v>0.2067351725733568</v>
      </c>
      <c r="J36" s="20">
        <v>5.4459700564824076E-2</v>
      </c>
      <c r="K36" s="20">
        <v>0.81449165579186877</v>
      </c>
      <c r="L36" s="20">
        <v>0.79433256918417028</v>
      </c>
      <c r="M36" s="20">
        <v>0.28785038450813921</v>
      </c>
      <c r="N36" s="20">
        <v>0.41995698465266601</v>
      </c>
      <c r="O36" s="20">
        <v>0.42527238161891101</v>
      </c>
      <c r="P36" s="21">
        <v>0.46110889858911075</v>
      </c>
      <c r="Q36" s="19">
        <v>1.0385878216577891</v>
      </c>
      <c r="R36" s="20">
        <v>1.8002266466382637</v>
      </c>
      <c r="S36" s="20">
        <v>0.72793432256176382</v>
      </c>
      <c r="T36" s="22">
        <v>1.0973006857399392</v>
      </c>
      <c r="U36" s="20">
        <v>0.83275913701062187</v>
      </c>
      <c r="V36" s="20">
        <v>1.3919288421443008</v>
      </c>
      <c r="W36" s="20">
        <v>1.1479745240242591</v>
      </c>
      <c r="X36" s="20">
        <v>1.1747238611459008</v>
      </c>
      <c r="Y36" s="20">
        <v>1.1567688520532495</v>
      </c>
      <c r="Z36" s="20">
        <v>1.3038064159205249</v>
      </c>
      <c r="AA36" s="20">
        <v>2.0786798187716466</v>
      </c>
      <c r="AB36" s="20">
        <v>1.3148467143659899</v>
      </c>
      <c r="AC36" s="20">
        <v>1.193030637736727</v>
      </c>
      <c r="AD36" s="20">
        <v>1.1515309893258119</v>
      </c>
      <c r="AE36" s="21">
        <v>1.5501640430967611</v>
      </c>
      <c r="AF36" s="19">
        <v>4.1485058798381175E-3</v>
      </c>
      <c r="AG36" s="20">
        <v>6.1815674992222536E-4</v>
      </c>
      <c r="AH36" s="20">
        <v>3.3397433237085342E-2</v>
      </c>
      <c r="AI36" s="22">
        <v>5.1096754429446724E-3</v>
      </c>
      <c r="AJ36" s="20">
        <v>7.8051006820099135E-3</v>
      </c>
      <c r="AK36" s="20">
        <v>6.7977590079225783E-2</v>
      </c>
      <c r="AL36" s="20">
        <v>0.10729557311590769</v>
      </c>
      <c r="AM36" s="20">
        <v>3.5916990729861709E-2</v>
      </c>
      <c r="AN36" s="20">
        <v>1.7626438069103599E-2</v>
      </c>
      <c r="AO36" s="20">
        <v>3.9277376511171545E-2</v>
      </c>
      <c r="AP36" s="20">
        <v>3.5984410558858711E-2</v>
      </c>
      <c r="AQ36" s="20">
        <v>2.039500107234624E-2</v>
      </c>
      <c r="AR36" s="20">
        <v>5.7669430399719793E-2</v>
      </c>
      <c r="AS36" s="20">
        <v>4.5056637016992411E-2</v>
      </c>
      <c r="AT36" s="21">
        <v>3.541315422936011E-2</v>
      </c>
      <c r="AU36" s="19">
        <v>0.97504669162481084</v>
      </c>
      <c r="AV36" s="20">
        <v>1.6132098471952272</v>
      </c>
      <c r="AW36" s="20">
        <v>0.6022241244925346</v>
      </c>
      <c r="AX36" s="22">
        <v>1.0504749700585119</v>
      </c>
      <c r="AY36" s="20">
        <v>0.7996255283733813</v>
      </c>
      <c r="AZ36" s="20">
        <v>1.2006602599935299</v>
      </c>
      <c r="BA36" s="20">
        <v>0.9786952994413004</v>
      </c>
      <c r="BB36" s="20">
        <v>1.1100163891296912</v>
      </c>
      <c r="BC36" s="20">
        <v>1.100780248237764</v>
      </c>
      <c r="BD36" s="20">
        <v>1.0606267041472726</v>
      </c>
      <c r="BE36" s="20">
        <v>1.6522901117037929</v>
      </c>
      <c r="BF36" s="20">
        <v>1.210861313757474</v>
      </c>
      <c r="BG36" s="20">
        <v>1.0718301220600563</v>
      </c>
      <c r="BH36" s="20">
        <v>1.210861313757474</v>
      </c>
      <c r="BI36" s="21">
        <v>1.0718301220600563</v>
      </c>
    </row>
    <row r="37" spans="1:62" x14ac:dyDescent="0.25">
      <c r="A37" s="18" t="s">
        <v>28</v>
      </c>
      <c r="B37" s="19">
        <v>7.9137619009921112E-2</v>
      </c>
      <c r="C37" s="20">
        <v>0.28807079850038236</v>
      </c>
      <c r="D37" s="20">
        <v>0.20716460865814457</v>
      </c>
      <c r="E37" s="20">
        <v>9.4653394881311984E-2</v>
      </c>
      <c r="F37" s="20">
        <v>0.19937214947384857</v>
      </c>
      <c r="G37" s="20">
        <v>0.34391616150494342</v>
      </c>
      <c r="H37" s="20">
        <v>0.22174408465662526</v>
      </c>
      <c r="I37" s="20">
        <v>0.13096096306233251</v>
      </c>
      <c r="J37" s="20">
        <v>0.16899184801258721</v>
      </c>
      <c r="K37" s="20">
        <v>0.36821348811246624</v>
      </c>
      <c r="L37" s="20">
        <v>0.38832790508224607</v>
      </c>
      <c r="M37" s="20">
        <v>0.1437940493027782</v>
      </c>
      <c r="N37" s="20">
        <v>0.19287569311143349</v>
      </c>
      <c r="O37" s="20">
        <v>0.16395962106629691</v>
      </c>
      <c r="P37" s="21">
        <v>0.1886836775423256</v>
      </c>
      <c r="Q37" s="19">
        <v>0.38644524579314815</v>
      </c>
      <c r="R37" s="20">
        <v>0.75122996822065924</v>
      </c>
      <c r="S37" s="20">
        <v>0.63087019005997202</v>
      </c>
      <c r="T37" s="22">
        <v>0.27771356833355237</v>
      </c>
      <c r="U37" s="20">
        <v>0.33059815614149018</v>
      </c>
      <c r="V37" s="20">
        <v>0.672638399545193</v>
      </c>
      <c r="W37" s="20">
        <v>0.64464005333197372</v>
      </c>
      <c r="X37" s="20">
        <v>0.31225814670958069</v>
      </c>
      <c r="Y37" s="20">
        <v>0.39840456027208898</v>
      </c>
      <c r="Z37" s="20">
        <v>0.69397231497095468</v>
      </c>
      <c r="AA37" s="20">
        <v>0.51377062354643355</v>
      </c>
      <c r="AB37" s="20">
        <v>0.50820294081412209</v>
      </c>
      <c r="AC37" s="20">
        <v>0.45282672290212228</v>
      </c>
      <c r="AD37" s="20">
        <v>0.45968980066525966</v>
      </c>
      <c r="AE37" s="21">
        <v>0.42768946975882494</v>
      </c>
      <c r="AF37" s="19">
        <v>1.2823779825486428E-2</v>
      </c>
      <c r="AG37" s="20">
        <v>8.0834560842008449E-2</v>
      </c>
      <c r="AH37" s="20">
        <v>3.3346214584994649E-2</v>
      </c>
      <c r="AI37" s="22">
        <v>1.0429644749349388E-2</v>
      </c>
      <c r="AJ37" s="20">
        <v>1.1813739770148985E-2</v>
      </c>
      <c r="AK37" s="20">
        <v>6.4588158304936291E-2</v>
      </c>
      <c r="AL37" s="20">
        <v>7.3113438059828909E-2</v>
      </c>
      <c r="AM37" s="20">
        <v>6.5597643128473392E-3</v>
      </c>
      <c r="AN37" s="20">
        <v>5.043857987402809E-2</v>
      </c>
      <c r="AO37" s="20">
        <v>4.7255593615003248E-2</v>
      </c>
      <c r="AP37" s="20">
        <v>3.4159273805357937E-2</v>
      </c>
      <c r="AQ37" s="20">
        <v>2.5157847890386269E-2</v>
      </c>
      <c r="AR37" s="20">
        <v>3.1777991902717066E-2</v>
      </c>
      <c r="AS37" s="20">
        <v>3.2238380124134755E-2</v>
      </c>
      <c r="AT37" s="21">
        <v>3.2737710491504507E-2</v>
      </c>
      <c r="AU37" s="19">
        <v>0.19389013369347485</v>
      </c>
      <c r="AV37" s="20">
        <v>0.36525586592324072</v>
      </c>
      <c r="AW37" s="20">
        <v>0.38604024627651179</v>
      </c>
      <c r="AX37" s="22">
        <v>0.18180983468659762</v>
      </c>
      <c r="AY37" s="20">
        <v>0.21789185277032538</v>
      </c>
      <c r="AZ37" s="20">
        <v>0.41249492801452786</v>
      </c>
      <c r="BA37" s="20">
        <v>0.42109488701854675</v>
      </c>
      <c r="BB37" s="20">
        <v>0.26818054015266096</v>
      </c>
      <c r="BC37" s="20">
        <v>0.24123533642379419</v>
      </c>
      <c r="BD37" s="20">
        <v>0.3999262556133768</v>
      </c>
      <c r="BE37" s="20">
        <v>0.36734727501761294</v>
      </c>
      <c r="BF37" s="20">
        <v>0.26627151490199863</v>
      </c>
      <c r="BG37" s="20">
        <v>0.31781326140444349</v>
      </c>
      <c r="BH37" s="20">
        <v>0.26627151490199863</v>
      </c>
      <c r="BI37" s="21">
        <v>0.31781326140444349</v>
      </c>
    </row>
    <row r="38" spans="1:62" x14ac:dyDescent="0.25">
      <c r="A38" s="18" t="s">
        <v>29</v>
      </c>
      <c r="B38" s="19">
        <v>1.9525464444710653E-2</v>
      </c>
      <c r="C38" s="20">
        <v>0.20280092814540832</v>
      </c>
      <c r="D38" s="20">
        <v>0.12440723385436105</v>
      </c>
      <c r="E38" s="20">
        <v>2.5358816549069248E-2</v>
      </c>
      <c r="F38" s="20">
        <v>5.8389586530655131E-2</v>
      </c>
      <c r="G38" s="20">
        <v>0.27382199795745721</v>
      </c>
      <c r="H38" s="20">
        <v>0.18518462159648577</v>
      </c>
      <c r="I38" s="20">
        <v>3.9747982191351547E-2</v>
      </c>
      <c r="J38" s="20">
        <v>5.2673744336994191E-2</v>
      </c>
      <c r="K38" s="20">
        <v>0.24443741801696722</v>
      </c>
      <c r="L38" s="20">
        <v>0.10021366943002366</v>
      </c>
      <c r="M38" s="20">
        <v>9.5678646756147831E-2</v>
      </c>
      <c r="N38" s="20">
        <v>0.16180655148917719</v>
      </c>
      <c r="O38" s="20">
        <v>0.17130125126227264</v>
      </c>
      <c r="P38" s="21">
        <v>0.12498313017503279</v>
      </c>
      <c r="Q38" s="19">
        <v>0.20682677326646018</v>
      </c>
      <c r="R38" s="20">
        <v>0.24519412734368079</v>
      </c>
      <c r="S38" s="20">
        <v>0.36298467265082418</v>
      </c>
      <c r="T38" s="22">
        <v>0.19017589156452919</v>
      </c>
      <c r="U38" s="20">
        <v>0.23189123723908447</v>
      </c>
      <c r="V38" s="20">
        <v>0.33524587187679961</v>
      </c>
      <c r="W38" s="20">
        <v>0.34764867292960799</v>
      </c>
      <c r="X38" s="20">
        <v>0.17336403695426716</v>
      </c>
      <c r="Y38" s="20">
        <v>0.17998711689634606</v>
      </c>
      <c r="Z38" s="20">
        <v>0.26181094406022537</v>
      </c>
      <c r="AA38" s="20">
        <v>0.33676203547724037</v>
      </c>
      <c r="AB38" s="20">
        <v>0.22842364846683361</v>
      </c>
      <c r="AC38" s="20">
        <v>0.2601652653901132</v>
      </c>
      <c r="AD38" s="20">
        <v>0.25797427263177347</v>
      </c>
      <c r="AE38" s="21">
        <v>0.2519781958067569</v>
      </c>
      <c r="AF38" s="19">
        <v>1.4216323484142049E-2</v>
      </c>
      <c r="AG38" s="20">
        <v>2.7192859402476493E-2</v>
      </c>
      <c r="AH38" s="20">
        <v>2.6727520169498323E-2</v>
      </c>
      <c r="AI38" s="22">
        <v>1.4925363661347333E-2</v>
      </c>
      <c r="AJ38" s="20">
        <v>2.0826231431447163E-2</v>
      </c>
      <c r="AK38" s="20">
        <v>3.9522062387683361E-2</v>
      </c>
      <c r="AL38" s="20">
        <v>3.65719359247988E-2</v>
      </c>
      <c r="AM38" s="20">
        <v>2.0742529079369233E-2</v>
      </c>
      <c r="AN38" s="20">
        <v>7.7565463942736576E-3</v>
      </c>
      <c r="AO38" s="20">
        <v>6.5276096063930603E-2</v>
      </c>
      <c r="AP38" s="20">
        <v>6.8139462142892709E-2</v>
      </c>
      <c r="AQ38" s="20">
        <v>2.2908369366725922E-2</v>
      </c>
      <c r="AR38" s="20">
        <v>3.4887060328928833E-2</v>
      </c>
      <c r="AS38" s="20">
        <v>3.3231206891387567E-2</v>
      </c>
      <c r="AT38" s="21">
        <v>4.012194403710477E-2</v>
      </c>
      <c r="AU38" s="19">
        <v>6.7065994791959516E-2</v>
      </c>
      <c r="AV38" s="20">
        <v>1.1228996168008688E-2</v>
      </c>
      <c r="AW38" s="20">
        <v>0.11460436678739427</v>
      </c>
      <c r="AX38" s="22">
        <v>5.7590899734043841E-2</v>
      </c>
      <c r="AY38" s="20">
        <v>8.4635726063988032E-2</v>
      </c>
      <c r="AZ38" s="20">
        <v>8.1330381348677497E-2</v>
      </c>
      <c r="BA38" s="20">
        <v>0.10170972540689106</v>
      </c>
      <c r="BB38" s="20">
        <v>5.4395109559266124E-2</v>
      </c>
      <c r="BC38" s="20">
        <v>6.0874060610046549E-2</v>
      </c>
      <c r="BD38" s="20">
        <v>3.4438211469228305E-2</v>
      </c>
      <c r="BE38" s="20">
        <v>7.2818709580729724E-2</v>
      </c>
      <c r="BF38" s="20">
        <v>7.0116303321745621E-2</v>
      </c>
      <c r="BG38" s="20">
        <v>6.1657958153736002E-2</v>
      </c>
      <c r="BH38" s="20">
        <v>7.0116303321745621E-2</v>
      </c>
      <c r="BI38" s="21">
        <v>6.1657958153736002E-2</v>
      </c>
    </row>
    <row r="39" spans="1:62" x14ac:dyDescent="0.25">
      <c r="A39" s="18" t="s">
        <v>30</v>
      </c>
      <c r="B39" s="19">
        <v>2.3222895398254836E-2</v>
      </c>
      <c r="C39" s="20">
        <v>4.8354162297635228E-2</v>
      </c>
      <c r="D39" s="20">
        <v>8.2155675311465642E-2</v>
      </c>
      <c r="E39" s="20">
        <v>2.090921842402732E-2</v>
      </c>
      <c r="F39" s="20">
        <v>1.6220031237001647E-2</v>
      </c>
      <c r="G39" s="20">
        <v>0.10363736417272847</v>
      </c>
      <c r="H39" s="20">
        <v>0.1166616966458621</v>
      </c>
      <c r="I39" s="20">
        <v>2.6896618684173312E-2</v>
      </c>
      <c r="J39" s="20">
        <v>6.5452794106039908E-2</v>
      </c>
      <c r="K39" s="20">
        <v>0.2018248607560795</v>
      </c>
      <c r="L39" s="20">
        <v>0.18625860831864272</v>
      </c>
      <c r="M39" s="20">
        <v>1.3094300239709854E-2</v>
      </c>
      <c r="N39" s="20">
        <v>2.3587025558675073E-2</v>
      </c>
      <c r="O39" s="20">
        <v>2.2482454228487242E-2</v>
      </c>
      <c r="P39" s="21">
        <v>0.12782290588738168</v>
      </c>
      <c r="Q39" s="19">
        <v>8.9439893638061499E-2</v>
      </c>
      <c r="R39" s="20">
        <v>0.1862212303125958</v>
      </c>
      <c r="S39" s="20">
        <v>6.5725018928164028E-2</v>
      </c>
      <c r="T39" s="22">
        <v>1.9020804917745271E-2</v>
      </c>
      <c r="U39" s="20">
        <v>4.3498912247538109E-2</v>
      </c>
      <c r="V39" s="20">
        <v>0.12085620402677748</v>
      </c>
      <c r="W39" s="20">
        <v>5.5699822251700316E-2</v>
      </c>
      <c r="X39" s="20">
        <v>2.4280937831678961E-2</v>
      </c>
      <c r="Y39" s="20">
        <v>5.6193448571621125E-2</v>
      </c>
      <c r="Z39" s="20">
        <v>0.10469200397739049</v>
      </c>
      <c r="AA39" s="20">
        <v>9.2014625040313422E-2</v>
      </c>
      <c r="AB39" s="20">
        <v>8.1927402127742799E-2</v>
      </c>
      <c r="AC39" s="20">
        <v>8.5975160123789834E-2</v>
      </c>
      <c r="AD39" s="20">
        <v>8.5564616616625386E-2</v>
      </c>
      <c r="AE39" s="21">
        <v>6.5444298339082163E-2</v>
      </c>
      <c r="AF39" s="19">
        <v>3.578746186819543E-4</v>
      </c>
      <c r="AG39" s="20">
        <v>1.9436408703414822E-3</v>
      </c>
      <c r="AH39" s="20">
        <v>1.0192511766049281E-2</v>
      </c>
      <c r="AI39" s="22">
        <v>3.8377572265243615E-4</v>
      </c>
      <c r="AJ39" s="20">
        <v>4.1338526774436233E-3</v>
      </c>
      <c r="AK39" s="20">
        <v>1.992342873620986E-2</v>
      </c>
      <c r="AL39" s="20">
        <v>7.6184257338946253E-4</v>
      </c>
      <c r="AM39" s="20">
        <v>1.0550969439393322E-3</v>
      </c>
      <c r="AN39" s="20">
        <v>5.4854887793475012E-4</v>
      </c>
      <c r="AO39" s="20">
        <v>1.5054738771980191E-2</v>
      </c>
      <c r="AP39" s="20">
        <v>2.7195407470862404E-3</v>
      </c>
      <c r="AQ39" s="20">
        <v>8.1889230066094984E-3</v>
      </c>
      <c r="AR39" s="20">
        <v>9.3318602209168499E-3</v>
      </c>
      <c r="AS39" s="20">
        <v>9.0538247056750204E-3</v>
      </c>
      <c r="AT39" s="21">
        <v>1.8812644977925191E-3</v>
      </c>
      <c r="AU39" s="19">
        <v>1.4970299410174939E-2</v>
      </c>
      <c r="AV39" s="20">
        <v>2.6898875012768927E-2</v>
      </c>
      <c r="AW39" s="20">
        <v>2.2602264620735214E-2</v>
      </c>
      <c r="AX39" s="22">
        <v>8.6601297855870008E-3</v>
      </c>
      <c r="AY39" s="20">
        <v>1.020508795136026E-2</v>
      </c>
      <c r="AZ39" s="20">
        <v>1.9050571323249724E-2</v>
      </c>
      <c r="BA39" s="20">
        <v>1.6408801831176184E-2</v>
      </c>
      <c r="BB39" s="20">
        <v>9.8595660827071347E-3</v>
      </c>
      <c r="BC39" s="20">
        <v>1.3691968522938424E-2</v>
      </c>
      <c r="BD39" s="20">
        <v>1.1698207304348722E-2</v>
      </c>
      <c r="BE39" s="20">
        <v>1.1096135586324031E-2</v>
      </c>
      <c r="BF39" s="20">
        <v>1.7867304889280813E-2</v>
      </c>
      <c r="BG39" s="20">
        <v>1.4518548467318575E-2</v>
      </c>
      <c r="BH39" s="20">
        <v>1.7867304889280813E-2</v>
      </c>
      <c r="BI39" s="21">
        <v>1.4518548467318575E-2</v>
      </c>
    </row>
    <row r="40" spans="1:62" x14ac:dyDescent="0.25">
      <c r="A40" s="18" t="s">
        <v>31</v>
      </c>
      <c r="B40" s="19">
        <v>1.8336068331553029E-2</v>
      </c>
      <c r="C40" s="20">
        <v>9.978192442320831E-2</v>
      </c>
      <c r="D40" s="20">
        <v>3.3447215852201541E-2</v>
      </c>
      <c r="E40" s="20">
        <v>1.0999172999283435E-2</v>
      </c>
      <c r="F40" s="20">
        <v>2.1646073722225087E-2</v>
      </c>
      <c r="G40" s="20">
        <v>4.5948868746005428E-2</v>
      </c>
      <c r="H40" s="20">
        <v>8.3502835406431553E-2</v>
      </c>
      <c r="I40" s="20">
        <v>1.5661528327414534E-2</v>
      </c>
      <c r="J40" s="20">
        <v>2.4020494917257763E-2</v>
      </c>
      <c r="K40" s="20">
        <v>0.14557713920042459</v>
      </c>
      <c r="L40" s="20">
        <v>0.15989569243677554</v>
      </c>
      <c r="M40" s="20">
        <v>3.9233822354153805E-2</v>
      </c>
      <c r="N40" s="20">
        <v>4.8710290324744679E-2</v>
      </c>
      <c r="O40" s="20">
        <v>4.8578258310009954E-2</v>
      </c>
      <c r="P40" s="21">
        <v>6.0946414107735582E-2</v>
      </c>
      <c r="Q40" s="19">
        <v>1.9778852781030736E-2</v>
      </c>
      <c r="R40" s="20">
        <v>5.195860597618248E-2</v>
      </c>
      <c r="S40" s="20">
        <v>8.9916019121693946E-2</v>
      </c>
      <c r="T40" s="22">
        <v>5.36245120558256E-2</v>
      </c>
      <c r="U40" s="20">
        <v>7.6130223143245759E-2</v>
      </c>
      <c r="V40" s="20">
        <v>0.15580011283221429</v>
      </c>
      <c r="W40" s="20">
        <v>0.15998544366802797</v>
      </c>
      <c r="X40" s="20">
        <v>6.4846695120870615E-2</v>
      </c>
      <c r="Y40" s="20">
        <v>0.11615966622704202</v>
      </c>
      <c r="Z40" s="20">
        <v>0.17631273896046232</v>
      </c>
      <c r="AA40" s="20">
        <v>0.17586602278448132</v>
      </c>
      <c r="AB40" s="20">
        <v>7.5437723949444452E-2</v>
      </c>
      <c r="AC40" s="20">
        <v>8.5867122161068454E-2</v>
      </c>
      <c r="AD40" s="20">
        <v>8.3446010628070236E-2</v>
      </c>
      <c r="AE40" s="21">
        <v>0.12837031125574092</v>
      </c>
      <c r="AF40" s="19">
        <v>4.0309133042183099E-3</v>
      </c>
      <c r="AG40" s="20">
        <v>4.8049960440986811E-3</v>
      </c>
      <c r="AH40" s="20">
        <v>3.2444862043996634E-3</v>
      </c>
      <c r="AI40" s="22">
        <v>3.2517270436427464E-3</v>
      </c>
      <c r="AJ40" s="20">
        <v>1.2052259028161401E-3</v>
      </c>
      <c r="AK40" s="20">
        <v>2.8065867597119195E-3</v>
      </c>
      <c r="AL40" s="20">
        <v>1.4626678928656758E-2</v>
      </c>
      <c r="AM40" s="20">
        <v>4.456852864289409E-3</v>
      </c>
      <c r="AN40" s="20">
        <v>3.7067836933277493E-3</v>
      </c>
      <c r="AO40" s="20">
        <v>1.0820345228198955E-2</v>
      </c>
      <c r="AP40" s="20">
        <v>8.9087345150552291E-3</v>
      </c>
      <c r="AQ40" s="20">
        <v>2.444401964511787E-3</v>
      </c>
      <c r="AR40" s="20">
        <v>2.445252005963479E-3</v>
      </c>
      <c r="AS40" s="20">
        <v>2.2079603976079116E-3</v>
      </c>
      <c r="AT40" s="21">
        <v>1.0630259088781851E-2</v>
      </c>
      <c r="AU40" s="19">
        <v>2.7541419026744507E-3</v>
      </c>
      <c r="AV40" s="20">
        <v>2.642190507875682E-2</v>
      </c>
      <c r="AW40" s="20">
        <v>2.7198061618144653E-2</v>
      </c>
      <c r="AX40" s="22">
        <v>4.7495948034990028E-3</v>
      </c>
      <c r="AY40" s="20">
        <v>3.5092281152356179E-2</v>
      </c>
      <c r="AZ40" s="20">
        <v>7.0921427439144688E-2</v>
      </c>
      <c r="BA40" s="20">
        <v>5.2076205610883233E-2</v>
      </c>
      <c r="BB40" s="20">
        <v>1.1618060989272688E-2</v>
      </c>
      <c r="BC40" s="20">
        <v>6.7077774985685346E-2</v>
      </c>
      <c r="BD40" s="20">
        <v>8.8605975877263765E-2</v>
      </c>
      <c r="BE40" s="20">
        <v>9.4616481051401566E-2</v>
      </c>
      <c r="BF40" s="20">
        <v>1.7497666746097346E-2</v>
      </c>
      <c r="BG40" s="20">
        <v>3.9153044293821812E-2</v>
      </c>
      <c r="BH40" s="20">
        <v>1.7497666746097346E-2</v>
      </c>
      <c r="BI40" s="21">
        <v>3.9153044293821812E-2</v>
      </c>
    </row>
    <row r="41" spans="1:62" ht="15.75" thickBot="1" x14ac:dyDescent="0.3">
      <c r="A41" s="24" t="s">
        <v>32</v>
      </c>
      <c r="B41" s="43">
        <v>1.4921150810457679E-2</v>
      </c>
      <c r="C41" s="44">
        <v>4.3975048852844353E-2</v>
      </c>
      <c r="D41" s="44">
        <v>5.0362774053894555E-2</v>
      </c>
      <c r="E41" s="44">
        <v>1.0609050379343472E-2</v>
      </c>
      <c r="F41" s="44">
        <v>1.5357609108938601E-2</v>
      </c>
      <c r="G41" s="44">
        <v>7.1904743383093328E-2</v>
      </c>
      <c r="H41" s="44">
        <v>4.2179236961029418E-2</v>
      </c>
      <c r="I41" s="44">
        <v>1.1833107138626139E-2</v>
      </c>
      <c r="J41" s="44">
        <v>1.1857792202071338E-2</v>
      </c>
      <c r="K41" s="44">
        <v>5.5888235049358387E-2</v>
      </c>
      <c r="L41" s="44">
        <v>9.5648525018828284E-2</v>
      </c>
      <c r="M41" s="44">
        <v>3.3516673994918381E-2</v>
      </c>
      <c r="N41" s="44">
        <v>3.7426818488655644E-2</v>
      </c>
      <c r="O41" s="44">
        <v>3.5960185509897304E-2</v>
      </c>
      <c r="P41" s="45">
        <v>3.2452529952827075E-2</v>
      </c>
      <c r="Q41" s="43">
        <v>4.4616006632221261E-3</v>
      </c>
      <c r="R41" s="44">
        <v>9.4028561674871346E-3</v>
      </c>
      <c r="S41" s="44">
        <v>9.2959460149662817E-4</v>
      </c>
      <c r="T41" s="46">
        <v>4.4711775758195082E-3</v>
      </c>
      <c r="U41" s="44">
        <v>2.4324634164322161E-3</v>
      </c>
      <c r="V41" s="44">
        <v>1.2106725032641086E-2</v>
      </c>
      <c r="W41" s="44">
        <v>1.3350954331304534E-2</v>
      </c>
      <c r="X41" s="44">
        <v>1.6938097102460906E-3</v>
      </c>
      <c r="Y41" s="44">
        <v>1.4600174034654584E-3</v>
      </c>
      <c r="Z41" s="44">
        <v>1.669030306996511E-2</v>
      </c>
      <c r="AA41" s="44">
        <v>2.0666974659559804E-2</v>
      </c>
      <c r="AB41" s="44">
        <v>2.788378217511849E-3</v>
      </c>
      <c r="AC41" s="44">
        <v>6.9618450727603753E-3</v>
      </c>
      <c r="AD41" s="44">
        <v>6.6129816815745446E-3</v>
      </c>
      <c r="AE41" s="45">
        <v>7.5227403474733938E-3</v>
      </c>
      <c r="AF41" s="43">
        <v>8.3734651370141891E-6</v>
      </c>
      <c r="AG41" s="44">
        <v>1.7462579862566246E-4</v>
      </c>
      <c r="AH41" s="44">
        <v>1.2254182182447828E-4</v>
      </c>
      <c r="AI41" s="46">
        <v>7.0238996648626679E-5</v>
      </c>
      <c r="AJ41" s="44">
        <v>5.4126911803120071E-5</v>
      </c>
      <c r="AK41" s="44">
        <v>8.5856830937695392E-3</v>
      </c>
      <c r="AL41" s="44">
        <v>8.9719810067208292E-3</v>
      </c>
      <c r="AM41" s="44">
        <v>1.1005050949980289E-3</v>
      </c>
      <c r="AN41" s="44">
        <v>9.7382834509764636E-4</v>
      </c>
      <c r="AO41" s="44">
        <v>1.6270240108187561E-2</v>
      </c>
      <c r="AP41" s="44">
        <v>2.0406021549303176E-2</v>
      </c>
      <c r="AQ41" s="44">
        <v>8.7785049335732345E-5</v>
      </c>
      <c r="AR41" s="44">
        <v>4.2022220810824474E-3</v>
      </c>
      <c r="AS41" s="44">
        <v>3.9118453789290901E-3</v>
      </c>
      <c r="AT41" s="45">
        <v>7.0573354203825201E-3</v>
      </c>
      <c r="AU41" s="43">
        <v>3.0748820237922543E-3</v>
      </c>
      <c r="AV41" s="44">
        <v>6.6390313599836307E-3</v>
      </c>
      <c r="AW41" s="44">
        <v>5.8350969064077738E-4</v>
      </c>
      <c r="AX41" s="46">
        <v>3.0778220579645212E-3</v>
      </c>
      <c r="AY41" s="44">
        <v>6.2751133083750537E-4</v>
      </c>
      <c r="AZ41" s="44">
        <v>6.7215191197254149E-4</v>
      </c>
      <c r="BA41" s="44">
        <v>2.4995620777218126E-4</v>
      </c>
      <c r="BB41" s="44">
        <v>2.9129757282937317E-4</v>
      </c>
      <c r="BC41" s="44">
        <v>2.672045757025187E-4</v>
      </c>
      <c r="BD41" s="44">
        <v>3.6147261959108113E-4</v>
      </c>
      <c r="BE41" s="44">
        <v>1.5299015679751387E-4</v>
      </c>
      <c r="BF41" s="44">
        <v>4.4844153095500793E-4</v>
      </c>
      <c r="BG41" s="44">
        <v>2.925035824381672E-4</v>
      </c>
      <c r="BH41" s="44">
        <v>4.4844153095500793E-4</v>
      </c>
      <c r="BI41" s="45">
        <v>2.925035824381672E-4</v>
      </c>
    </row>
    <row r="42" spans="1:62" ht="15.75" x14ac:dyDescent="0.25">
      <c r="M42" s="31">
        <f>SUM(M32:M41)</f>
        <v>7.8457729595487997</v>
      </c>
      <c r="N42" s="31">
        <f>SUM(N32:N41)</f>
        <v>8.4818078955766971</v>
      </c>
      <c r="S42" s="103"/>
      <c r="T42" s="104"/>
      <c r="W42" s="103"/>
      <c r="X42" s="104"/>
      <c r="AB42" s="31">
        <f>SUM(AB32:AB41)</f>
        <v>4.5147014723445338</v>
      </c>
      <c r="AC42" s="31">
        <f>SUM(AC32:AC41)</f>
        <v>4.638135450095084</v>
      </c>
      <c r="AQ42" s="31">
        <f>SUM(AQ32:AQ41)</f>
        <v>0.217261153935222</v>
      </c>
      <c r="AR42" s="31">
        <f>SUM(AR32:AR41)</f>
        <v>0.32937743708555928</v>
      </c>
      <c r="BF42" s="31">
        <f>SUM(BF32:BF41)</f>
        <v>3.2276418803673046</v>
      </c>
      <c r="BG42" s="31">
        <f>SUM(BG32:BG41)</f>
        <v>3.3427887479912437</v>
      </c>
    </row>
    <row r="43" spans="1:62" x14ac:dyDescent="0.25">
      <c r="A43" s="47" t="s">
        <v>35</v>
      </c>
      <c r="M43" s="31"/>
      <c r="N43" s="99">
        <f>N42/(N42+AC42)</f>
        <v>0.64648205194992803</v>
      </c>
      <c r="T43"/>
      <c r="AB43" s="31"/>
      <c r="AC43" s="99">
        <f>AC42/(AC42+N42)</f>
        <v>0.35351794805007192</v>
      </c>
      <c r="AQ43" s="31"/>
      <c r="AR43" s="99">
        <f>AR42/(AR42+BG42)</f>
        <v>8.9695678377548799E-2</v>
      </c>
      <c r="BF43" s="31"/>
      <c r="BG43" s="99">
        <f>BG42/(BG42+BV42)</f>
        <v>1</v>
      </c>
    </row>
    <row r="44" spans="1:62" ht="15.75" thickBot="1" x14ac:dyDescent="0.3">
      <c r="Q44" s="48"/>
      <c r="R44" s="48"/>
      <c r="S44" s="48"/>
      <c r="T44" s="4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</row>
    <row r="45" spans="1:62" x14ac:dyDescent="0.25">
      <c r="A45" s="3" t="s">
        <v>2</v>
      </c>
      <c r="M45" s="128" t="s">
        <v>48</v>
      </c>
      <c r="N45" s="129"/>
      <c r="O45" s="129"/>
      <c r="P45" s="129"/>
      <c r="T45"/>
      <c r="AB45" s="130" t="s">
        <v>49</v>
      </c>
      <c r="AC45" s="129"/>
      <c r="AD45" s="129"/>
      <c r="AE45" s="131"/>
      <c r="AQ45" s="128" t="s">
        <v>54</v>
      </c>
      <c r="AR45" s="129"/>
      <c r="AS45" s="129"/>
      <c r="AT45" s="129"/>
      <c r="AU45" s="132"/>
      <c r="AV45" s="132"/>
      <c r="AW45" s="132"/>
      <c r="AX45" s="132"/>
      <c r="AY45" s="133"/>
      <c r="AZ45" s="132"/>
      <c r="BA45" s="132"/>
      <c r="BB45" s="132"/>
      <c r="BC45" s="134" t="s">
        <v>55</v>
      </c>
      <c r="BD45" s="135"/>
      <c r="BE45" s="135"/>
      <c r="BF45" s="135"/>
      <c r="BG45" s="135"/>
      <c r="BH45" s="135"/>
      <c r="BI45" s="136"/>
    </row>
    <row r="46" spans="1:62" x14ac:dyDescent="0.25">
      <c r="A46" s="50"/>
      <c r="M46" s="51">
        <v>2017</v>
      </c>
      <c r="N46" s="52">
        <v>2018</v>
      </c>
      <c r="O46" s="53" t="s">
        <v>50</v>
      </c>
      <c r="P46" s="52">
        <v>2018</v>
      </c>
      <c r="T46"/>
      <c r="AB46" s="52">
        <v>2017</v>
      </c>
      <c r="AC46" s="52">
        <v>2018</v>
      </c>
      <c r="AD46" s="53" t="s">
        <v>50</v>
      </c>
      <c r="AE46" s="54">
        <v>2018</v>
      </c>
      <c r="AQ46" s="51">
        <v>2017</v>
      </c>
      <c r="AR46" s="52">
        <v>2018</v>
      </c>
      <c r="AS46" s="53" t="s">
        <v>50</v>
      </c>
      <c r="AT46" s="52">
        <v>2018</v>
      </c>
      <c r="AU46" s="52"/>
      <c r="AV46" s="52"/>
      <c r="AW46" s="53"/>
      <c r="AX46" s="52"/>
      <c r="AY46" s="106"/>
      <c r="AZ46" s="52"/>
      <c r="BA46" s="53"/>
      <c r="BB46" s="52"/>
      <c r="BC46" s="52">
        <v>2017</v>
      </c>
      <c r="BD46" s="52">
        <v>2018</v>
      </c>
      <c r="BE46" s="53" t="s">
        <v>50</v>
      </c>
      <c r="BF46" s="52">
        <v>2017</v>
      </c>
      <c r="BG46" s="52">
        <v>2018</v>
      </c>
      <c r="BH46" s="53" t="s">
        <v>50</v>
      </c>
      <c r="BI46" s="54">
        <v>2018</v>
      </c>
    </row>
    <row r="47" spans="1:62" x14ac:dyDescent="0.25">
      <c r="A47" s="55" t="s">
        <v>51</v>
      </c>
      <c r="M47" s="56"/>
      <c r="N47" s="57"/>
      <c r="O47" s="57"/>
      <c r="P47" s="57"/>
      <c r="T47"/>
      <c r="AB47" s="57"/>
      <c r="AC47" s="57"/>
      <c r="AD47" s="57"/>
      <c r="AE47" s="58"/>
      <c r="AQ47" s="107"/>
      <c r="AR47" s="57"/>
      <c r="AS47" s="57"/>
      <c r="AT47" s="108"/>
      <c r="AU47" s="57"/>
      <c r="AV47" s="57"/>
      <c r="AW47" s="57"/>
      <c r="AX47" s="57"/>
      <c r="AY47" s="107"/>
      <c r="AZ47" s="57"/>
      <c r="BA47" s="57"/>
      <c r="BB47" s="108"/>
      <c r="BC47" s="57"/>
      <c r="BD47" s="57"/>
      <c r="BE47" s="57"/>
      <c r="BF47" s="57"/>
      <c r="BG47" s="107"/>
      <c r="BH47" s="57"/>
      <c r="BI47" s="57"/>
    </row>
    <row r="48" spans="1:62" x14ac:dyDescent="0.25">
      <c r="A48" s="59" t="s">
        <v>23</v>
      </c>
      <c r="M48" s="61">
        <f>M6/($M$16+$AB$16)</f>
        <v>0.10656450722498322</v>
      </c>
      <c r="N48" s="60">
        <f>N6/($N$16+$AC$16)</f>
        <v>0.10355827633393953</v>
      </c>
      <c r="O48" s="62">
        <f>M48-N48</f>
        <v>3.0062308910436819E-3</v>
      </c>
      <c r="P48" s="62">
        <f t="shared" ref="P48:P57" si="0">N48/$N$58</f>
        <v>0.19959082398743849</v>
      </c>
      <c r="T48"/>
      <c r="AB48" s="61">
        <f>AB6/($M$16+$AB$16)</f>
        <v>0</v>
      </c>
      <c r="AC48" s="61">
        <f>AC6/($N$16+$AC$16)</f>
        <v>0</v>
      </c>
      <c r="AD48" s="62">
        <f>AB48-AC48</f>
        <v>0</v>
      </c>
      <c r="AE48" s="62">
        <f>AC48/$AC$58</f>
        <v>0</v>
      </c>
      <c r="AQ48" s="61">
        <f>AQ6/($M$16+$AB$16)</f>
        <v>0</v>
      </c>
      <c r="AR48" s="61">
        <f>AR6/($N$16+$AC$16)</f>
        <v>0</v>
      </c>
      <c r="AS48" s="62">
        <f>AQ48-AR48</f>
        <v>0</v>
      </c>
      <c r="AT48" s="62">
        <f>AR48/$AR$58</f>
        <v>0</v>
      </c>
      <c r="BF48" s="61">
        <f>BF6/($M$16+$AB$16)</f>
        <v>7.7572665260482209E-4</v>
      </c>
      <c r="BG48" s="61">
        <f>BG6/($M$16+$AB$16)</f>
        <v>0</v>
      </c>
      <c r="BH48" s="62">
        <f>BF48-BG48</f>
        <v>7.7572665260482209E-4</v>
      </c>
      <c r="BI48" s="62">
        <f>BG48/$BG$58</f>
        <v>0</v>
      </c>
      <c r="BJ48" s="122">
        <f>N48+AC48</f>
        <v>0.10355827633393953</v>
      </c>
    </row>
    <row r="49" spans="1:62" x14ac:dyDescent="0.25">
      <c r="A49" s="59" t="s">
        <v>24</v>
      </c>
      <c r="M49" s="61">
        <f t="shared" ref="M49:M57" si="1">M7/($M$16+$AB$16)</f>
        <v>0.12324881497689828</v>
      </c>
      <c r="N49" s="60">
        <f t="shared" ref="N49:N57" si="2">N7/($N$16+$AC$16)</f>
        <v>0.11745249722281353</v>
      </c>
      <c r="O49" s="62">
        <f t="shared" ref="O49:O57" si="3">M49-N49</f>
        <v>5.7963177540847483E-3</v>
      </c>
      <c r="P49" s="62">
        <f t="shared" si="0"/>
        <v>0.2263695527771237</v>
      </c>
      <c r="T49"/>
      <c r="AB49" s="61">
        <f t="shared" ref="AB49" si="4">AB7/($M$16+$AB$16)</f>
        <v>2.8206173189356264E-2</v>
      </c>
      <c r="AC49" s="61">
        <f t="shared" ref="AC49:AC57" si="5">AC7/($N$16+$AC$16)</f>
        <v>2.7390687740808328E-2</v>
      </c>
      <c r="AD49" s="62">
        <f t="shared" ref="AD49:AD57" si="6">AB49-AC49</f>
        <v>8.1548544854793611E-4</v>
      </c>
      <c r="AE49" s="62">
        <f t="shared" ref="AE49:AE57" si="7">AC49/$AC$58</f>
        <v>5.6927886111031209E-2</v>
      </c>
      <c r="AQ49" s="61">
        <f t="shared" ref="AQ49:AQ57" si="8">AQ7/($M$16+$AB$16)</f>
        <v>5.5762802265093983E-3</v>
      </c>
      <c r="AR49" s="61">
        <f t="shared" ref="AR49:AR57" si="9">AR7/($N$16+$AC$16)</f>
        <v>5.2726956956119916E-3</v>
      </c>
      <c r="AS49" s="62">
        <f t="shared" ref="AS49:AS57" si="10">AQ49-AR49</f>
        <v>3.0358453089740674E-4</v>
      </c>
      <c r="AT49" s="62">
        <f>AR49/$AR$58</f>
        <v>2.2063082853113362E-2</v>
      </c>
      <c r="BF49" s="61">
        <f t="shared" ref="BF49:BG49" si="11">BF7/($M$16+$AB$16)</f>
        <v>0</v>
      </c>
      <c r="BG49" s="61">
        <f t="shared" si="11"/>
        <v>1.4005469912412419E-7</v>
      </c>
      <c r="BH49" s="62">
        <f t="shared" ref="BH49:BH57" si="12">BF49-BG49</f>
        <v>-1.4005469912412419E-7</v>
      </c>
      <c r="BI49" s="62">
        <f t="shared" ref="BI49:BI57" si="13">BG49/$BG$58</f>
        <v>1.1104846613867795E-6</v>
      </c>
      <c r="BJ49" s="122">
        <f t="shared" ref="BJ49:BJ57" si="14">N49+AC49</f>
        <v>0.14484318496362186</v>
      </c>
    </row>
    <row r="50" spans="1:62" x14ac:dyDescent="0.25">
      <c r="A50" s="59" t="s">
        <v>25</v>
      </c>
      <c r="M50" s="61">
        <f t="shared" si="1"/>
        <v>0.10898034450831171</v>
      </c>
      <c r="N50" s="60">
        <f t="shared" si="2"/>
        <v>0.11231686720017928</v>
      </c>
      <c r="O50" s="62">
        <f t="shared" si="3"/>
        <v>-3.3365226918675717E-3</v>
      </c>
      <c r="P50" s="62">
        <f t="shared" si="0"/>
        <v>0.21647150634183107</v>
      </c>
      <c r="T50"/>
      <c r="AB50" s="61">
        <f t="shared" ref="AB50" si="15">AB8/($M$16+$AB$16)</f>
        <v>0.12445030849847258</v>
      </c>
      <c r="AC50" s="61">
        <f t="shared" si="5"/>
        <v>9.9290800751128533E-2</v>
      </c>
      <c r="AD50" s="62">
        <f t="shared" si="6"/>
        <v>2.5159507747344045E-2</v>
      </c>
      <c r="AE50" s="62">
        <f t="shared" si="7"/>
        <v>0.20636266787168042</v>
      </c>
      <c r="AQ50" s="61">
        <f t="shared" si="8"/>
        <v>6.0838236611496295E-2</v>
      </c>
      <c r="AR50" s="61">
        <f t="shared" si="9"/>
        <v>4.420661730893307E-2</v>
      </c>
      <c r="AS50" s="62">
        <f t="shared" si="10"/>
        <v>1.6631619302563225E-2</v>
      </c>
      <c r="AT50" s="62">
        <f t="shared" ref="AT50:AT57" si="16">AR50/$AR$58</f>
        <v>0.18497829509761998</v>
      </c>
      <c r="BF50" s="61">
        <f t="shared" ref="BF50:BG50" si="17">BF8/($M$16+$AB$16)</f>
        <v>2.0835179147491216E-2</v>
      </c>
      <c r="BG50" s="61">
        <f t="shared" si="17"/>
        <v>1.249985241162827E-2</v>
      </c>
      <c r="BH50" s="62">
        <f t="shared" si="12"/>
        <v>8.3353267358629458E-3</v>
      </c>
      <c r="BI50" s="62">
        <f t="shared" si="13"/>
        <v>9.9110522242525576E-2</v>
      </c>
      <c r="BJ50" s="122">
        <f t="shared" si="14"/>
        <v>0.21160766795130781</v>
      </c>
    </row>
    <row r="51" spans="1:62" x14ac:dyDescent="0.25">
      <c r="A51" s="59" t="s">
        <v>26</v>
      </c>
      <c r="M51" s="61">
        <f t="shared" si="1"/>
        <v>4.1231518853815749E-2</v>
      </c>
      <c r="N51" s="60">
        <f t="shared" si="2"/>
        <v>4.642501071066233E-2</v>
      </c>
      <c r="O51" s="62">
        <f t="shared" si="3"/>
        <v>-5.1934918568465813E-3</v>
      </c>
      <c r="P51" s="62">
        <f t="shared" si="0"/>
        <v>8.9476249213409992E-2</v>
      </c>
      <c r="T51"/>
      <c r="AB51" s="61">
        <f t="shared" ref="AB51" si="18">AB9/($M$16+$AB$16)</f>
        <v>6.8620490643966567E-2</v>
      </c>
      <c r="AC51" s="61">
        <f t="shared" si="5"/>
        <v>7.7923144213762785E-2</v>
      </c>
      <c r="AD51" s="62">
        <f t="shared" si="6"/>
        <v>-9.3026535697962182E-3</v>
      </c>
      <c r="AE51" s="62">
        <f t="shared" si="7"/>
        <v>0.16195284766820672</v>
      </c>
      <c r="AQ51" s="61">
        <f t="shared" si="8"/>
        <v>2.3663761962173072E-2</v>
      </c>
      <c r="AR51" s="61">
        <f t="shared" si="9"/>
        <v>3.6327278327039962E-2</v>
      </c>
      <c r="AS51" s="62">
        <f t="shared" si="10"/>
        <v>-1.266351636486689E-2</v>
      </c>
      <c r="AT51" s="62">
        <f t="shared" si="16"/>
        <v>0.15200796666961158</v>
      </c>
      <c r="BF51" s="61">
        <f t="shared" ref="BF51:BG51" si="19">BF9/($M$16+$AB$16)</f>
        <v>3.6539790530054156E-2</v>
      </c>
      <c r="BG51" s="61">
        <f t="shared" si="19"/>
        <v>3.3666381746306769E-2</v>
      </c>
      <c r="BH51" s="62">
        <f t="shared" si="12"/>
        <v>2.8734087837473873E-3</v>
      </c>
      <c r="BI51" s="62">
        <f t="shared" si="13"/>
        <v>0.26693856591367915</v>
      </c>
      <c r="BJ51" s="122">
        <f>N51+AC51</f>
        <v>0.12434815492442511</v>
      </c>
    </row>
    <row r="52" spans="1:62" x14ac:dyDescent="0.25">
      <c r="A52" s="59" t="s">
        <v>27</v>
      </c>
      <c r="M52" s="61">
        <f t="shared" si="1"/>
        <v>5.2324457310887473E-2</v>
      </c>
      <c r="N52" s="60">
        <f t="shared" si="2"/>
        <v>5.2949084778726993E-2</v>
      </c>
      <c r="O52" s="62">
        <f t="shared" si="3"/>
        <v>-6.2462746783951972E-4</v>
      </c>
      <c r="P52" s="62">
        <f t="shared" si="0"/>
        <v>0.10205028351657992</v>
      </c>
      <c r="T52"/>
      <c r="AB52" s="61">
        <f t="shared" ref="AB52" si="20">AB10/($M$16+$AB$16)</f>
        <v>7.8802670167589295E-2</v>
      </c>
      <c r="AC52" s="61">
        <f t="shared" si="5"/>
        <v>6.7498298311566812E-2</v>
      </c>
      <c r="AD52" s="62">
        <f t="shared" si="6"/>
        <v>1.1304371856022483E-2</v>
      </c>
      <c r="AE52" s="62">
        <f t="shared" si="7"/>
        <v>0.14028619782497978</v>
      </c>
      <c r="AQ52" s="61">
        <f t="shared" si="8"/>
        <v>4.7348976630544472E-2</v>
      </c>
      <c r="AR52" s="61">
        <f t="shared" si="9"/>
        <v>4.5516948344887828E-2</v>
      </c>
      <c r="AS52" s="62">
        <f t="shared" si="10"/>
        <v>1.8320282856566436E-3</v>
      </c>
      <c r="AT52" s="62">
        <f t="shared" si="16"/>
        <v>0.1904612480082791</v>
      </c>
      <c r="BF52" s="61">
        <f t="shared" ref="BF52:BG52" si="21">BF10/($M$16+$AB$16)</f>
        <v>2.2993657033246875E-2</v>
      </c>
      <c r="BG52" s="61">
        <f t="shared" si="21"/>
        <v>1.5935276240343774E-2</v>
      </c>
      <c r="BH52" s="62">
        <f t="shared" si="12"/>
        <v>7.0583807929031003E-3</v>
      </c>
      <c r="BI52" s="62">
        <f t="shared" si="13"/>
        <v>0.12634977584136525</v>
      </c>
      <c r="BJ52" s="122">
        <f t="shared" si="14"/>
        <v>0.12044738309029381</v>
      </c>
    </row>
    <row r="53" spans="1:62" x14ac:dyDescent="0.25">
      <c r="A53" s="59" t="s">
        <v>28</v>
      </c>
      <c r="M53" s="61">
        <f t="shared" si="1"/>
        <v>4.3395693920158601E-2</v>
      </c>
      <c r="N53" s="60">
        <f t="shared" si="2"/>
        <v>4.9342028230984547E-2</v>
      </c>
      <c r="O53" s="62">
        <f t="shared" si="3"/>
        <v>-5.9463343108259459E-3</v>
      </c>
      <c r="P53" s="62">
        <f t="shared" si="0"/>
        <v>9.509830040118257E-2</v>
      </c>
      <c r="T53"/>
      <c r="AB53" s="61">
        <f t="shared" ref="AB53" si="22">AB11/($M$16+$AB$16)</f>
        <v>6.6041043898196039E-2</v>
      </c>
      <c r="AC53" s="61">
        <f t="shared" si="5"/>
        <v>8.3886901406181741E-2</v>
      </c>
      <c r="AD53" s="62">
        <f t="shared" si="6"/>
        <v>-1.7845857507985702E-2</v>
      </c>
      <c r="AE53" s="62">
        <f t="shared" si="7"/>
        <v>0.17434772046061403</v>
      </c>
      <c r="AQ53" s="61">
        <f t="shared" si="8"/>
        <v>3.8439605496037969E-2</v>
      </c>
      <c r="AR53" s="61">
        <f t="shared" si="9"/>
        <v>5.1086832071127561E-2</v>
      </c>
      <c r="AS53" s="62">
        <f t="shared" si="10"/>
        <v>-1.2647226575089592E-2</v>
      </c>
      <c r="AT53" s="62">
        <f t="shared" si="16"/>
        <v>0.2137678853013254</v>
      </c>
      <c r="BF53" s="61">
        <f t="shared" ref="BF53:BG53" si="23">BF11/($M$16+$AB$16)</f>
        <v>1.4656406602308691E-2</v>
      </c>
      <c r="BG53" s="61">
        <f t="shared" si="23"/>
        <v>2.0216917932467195E-2</v>
      </c>
      <c r="BH53" s="62">
        <f t="shared" si="12"/>
        <v>-5.5605113301585036E-3</v>
      </c>
      <c r="BI53" s="62">
        <f t="shared" si="13"/>
        <v>0.16029863621086504</v>
      </c>
      <c r="BJ53" s="122">
        <f t="shared" si="14"/>
        <v>0.13322892963716629</v>
      </c>
    </row>
    <row r="54" spans="1:62" x14ac:dyDescent="0.25">
      <c r="A54" s="59" t="s">
        <v>29</v>
      </c>
      <c r="M54" s="61">
        <f t="shared" si="1"/>
        <v>2.1238597779000716E-2</v>
      </c>
      <c r="N54" s="60">
        <f t="shared" si="2"/>
        <v>1.8188813820493678E-2</v>
      </c>
      <c r="O54" s="62">
        <f t="shared" si="3"/>
        <v>3.049783958507038E-3</v>
      </c>
      <c r="P54" s="62">
        <f t="shared" si="0"/>
        <v>3.5055820416322089E-2</v>
      </c>
      <c r="T54"/>
      <c r="AB54" s="61">
        <f t="shared" ref="AB54" si="24">AB12/($M$16+$AB$16)</f>
        <v>6.099968342418749E-2</v>
      </c>
      <c r="AC54" s="61">
        <f t="shared" si="5"/>
        <v>5.4887445725468567E-2</v>
      </c>
      <c r="AD54" s="62">
        <f t="shared" si="6"/>
        <v>6.1122376987189225E-3</v>
      </c>
      <c r="AE54" s="62">
        <f t="shared" si="7"/>
        <v>0.1140762250569423</v>
      </c>
      <c r="AQ54" s="61">
        <f t="shared" si="8"/>
        <v>2.4138295240820579E-2</v>
      </c>
      <c r="AR54" s="61">
        <f t="shared" si="9"/>
        <v>2.3118617103887771E-2</v>
      </c>
      <c r="AS54" s="62">
        <f t="shared" si="10"/>
        <v>1.0196781369328084E-3</v>
      </c>
      <c r="AT54" s="62">
        <f t="shared" si="16"/>
        <v>9.6737607109958004E-2</v>
      </c>
      <c r="BF54" s="61">
        <f t="shared" ref="BF54:BG54" si="25">BF12/($M$16+$AB$16)</f>
        <v>2.050299893573309E-2</v>
      </c>
      <c r="BG54" s="61">
        <f t="shared" si="25"/>
        <v>1.7684891140902007E-2</v>
      </c>
      <c r="BH54" s="62">
        <f t="shared" si="12"/>
        <v>2.8181077948310831E-3</v>
      </c>
      <c r="BI54" s="62">
        <f t="shared" si="13"/>
        <v>0.14022235935733676</v>
      </c>
      <c r="BJ54" s="122">
        <f t="shared" si="14"/>
        <v>7.3076259545962252E-2</v>
      </c>
    </row>
    <row r="55" spans="1:62" x14ac:dyDescent="0.25">
      <c r="A55" s="59" t="s">
        <v>30</v>
      </c>
      <c r="M55" s="61">
        <f t="shared" si="1"/>
        <v>4.3024052086953046E-3</v>
      </c>
      <c r="N55" s="60">
        <f t="shared" si="2"/>
        <v>6.5566214596524891E-3</v>
      </c>
      <c r="O55" s="62">
        <f t="shared" si="3"/>
        <v>-2.2542162509571846E-3</v>
      </c>
      <c r="P55" s="62">
        <f t="shared" si="0"/>
        <v>1.2636763820651542E-2</v>
      </c>
      <c r="T55"/>
      <c r="AB55" s="61">
        <f t="shared" ref="AB55" si="26">AB13/($M$16+$AB$16)</f>
        <v>1.7831931333081644E-2</v>
      </c>
      <c r="AC55" s="61">
        <f t="shared" si="5"/>
        <v>2.1587480152176063E-2</v>
      </c>
      <c r="AD55" s="62">
        <f t="shared" si="6"/>
        <v>-3.7555488190944182E-3</v>
      </c>
      <c r="AE55" s="62">
        <f t="shared" si="7"/>
        <v>4.4866694226749583E-2</v>
      </c>
      <c r="AQ55" s="61">
        <f t="shared" si="8"/>
        <v>3.1491247604097643E-3</v>
      </c>
      <c r="AR55" s="61">
        <f t="shared" si="9"/>
        <v>3.3407069241560361E-3</v>
      </c>
      <c r="AS55" s="62">
        <f t="shared" si="10"/>
        <v>-1.9158216374627179E-4</v>
      </c>
      <c r="AT55" s="62">
        <f t="shared" si="16"/>
        <v>1.3978863547343248E-2</v>
      </c>
      <c r="BF55" s="61">
        <f t="shared" ref="BF55:BG55" si="27">BF13/($M$16+$AB$16)</f>
        <v>1.0852262610323108E-2</v>
      </c>
      <c r="BG55" s="61">
        <f t="shared" si="27"/>
        <v>1.0450446741944869E-2</v>
      </c>
      <c r="BH55" s="62">
        <f t="shared" si="12"/>
        <v>4.0181586837823892E-4</v>
      </c>
      <c r="BI55" s="62">
        <f t="shared" si="13"/>
        <v>8.2860917085575081E-2</v>
      </c>
      <c r="BJ55" s="122">
        <f t="shared" si="14"/>
        <v>2.8144101611828551E-2</v>
      </c>
    </row>
    <row r="56" spans="1:62" x14ac:dyDescent="0.25">
      <c r="A56" s="59" t="s">
        <v>31</v>
      </c>
      <c r="M56" s="61">
        <f t="shared" si="1"/>
        <v>7.1468127160369491E-3</v>
      </c>
      <c r="N56" s="60">
        <f t="shared" si="2"/>
        <v>7.4280027361753589E-3</v>
      </c>
      <c r="O56" s="62">
        <f t="shared" si="3"/>
        <v>-2.8119002013840978E-4</v>
      </c>
      <c r="P56" s="62">
        <f t="shared" si="0"/>
        <v>1.4316201844780052E-2</v>
      </c>
      <c r="T56"/>
      <c r="AB56" s="61">
        <f t="shared" ref="AB56" si="28">AB14/($M$16+$AB$16)</f>
        <v>2.8097468071455682E-2</v>
      </c>
      <c r="AC56" s="61">
        <f t="shared" si="5"/>
        <v>4.1648497498408675E-2</v>
      </c>
      <c r="AD56" s="62">
        <f t="shared" si="6"/>
        <v>-1.3551029426952993E-2</v>
      </c>
      <c r="AE56" s="62">
        <f t="shared" si="7"/>
        <v>8.6560839388949484E-2</v>
      </c>
      <c r="AQ56" s="61">
        <f t="shared" si="8"/>
        <v>1.592199249539623E-2</v>
      </c>
      <c r="AR56" s="61">
        <f t="shared" si="9"/>
        <v>2.7647243568339679E-2</v>
      </c>
      <c r="AS56" s="62">
        <f t="shared" si="10"/>
        <v>-1.1725251072943449E-2</v>
      </c>
      <c r="AT56" s="62">
        <f t="shared" si="16"/>
        <v>0.11568720455764597</v>
      </c>
      <c r="BF56" s="61">
        <f t="shared" ref="BF56:BG56" si="29">BF14/($M$16+$AB$16)</f>
        <v>1.0151003386530921E-2</v>
      </c>
      <c r="BG56" s="61">
        <f t="shared" si="29"/>
        <v>1.2064886743948464E-2</v>
      </c>
      <c r="BH56" s="62">
        <f t="shared" si="12"/>
        <v>-1.9138833574175434E-3</v>
      </c>
      <c r="BI56" s="62">
        <f t="shared" si="13"/>
        <v>9.5661707563624993E-2</v>
      </c>
      <c r="BJ56" s="122">
        <f t="shared" si="14"/>
        <v>4.9076500234584035E-2</v>
      </c>
    </row>
    <row r="57" spans="1:62" x14ac:dyDescent="0.25">
      <c r="A57" s="59" t="s">
        <v>32</v>
      </c>
      <c r="M57" s="61">
        <f t="shared" si="1"/>
        <v>4.9200014265737306E-3</v>
      </c>
      <c r="N57" s="60">
        <f t="shared" si="2"/>
        <v>4.6356899642795539E-3</v>
      </c>
      <c r="O57" s="62">
        <f t="shared" si="3"/>
        <v>2.8431146229417666E-4</v>
      </c>
      <c r="P57" s="62">
        <f t="shared" si="0"/>
        <v>8.9344976806805237E-3</v>
      </c>
      <c r="T57"/>
      <c r="AB57" s="61">
        <f t="shared" ref="AB57" si="30">AB15/($M$16+$AB$16)</f>
        <v>1.359707684833272E-2</v>
      </c>
      <c r="AC57" s="61">
        <f t="shared" si="5"/>
        <v>7.0338517425910727E-3</v>
      </c>
      <c r="AD57" s="62">
        <f t="shared" si="6"/>
        <v>6.563225105741647E-3</v>
      </c>
      <c r="AE57" s="62">
        <f t="shared" si="7"/>
        <v>1.4618921390846615E-2</v>
      </c>
      <c r="AQ57" s="61">
        <f t="shared" si="8"/>
        <v>8.7642695875255212E-3</v>
      </c>
      <c r="AR57" s="61">
        <f t="shared" si="9"/>
        <v>2.4657871732195447E-3</v>
      </c>
      <c r="AS57" s="62">
        <f t="shared" si="10"/>
        <v>6.298482414305976E-3</v>
      </c>
      <c r="AT57" s="62">
        <f t="shared" si="16"/>
        <v>1.0317846855103322E-2</v>
      </c>
      <c r="BF57" s="61">
        <f t="shared" ref="BF57:BG57" si="31">BF15/($M$16+$AB$16)</f>
        <v>3.8151597545778306E-3</v>
      </c>
      <c r="BG57" s="61">
        <f t="shared" si="31"/>
        <v>3.6015434444766222E-3</v>
      </c>
      <c r="BH57" s="62">
        <f t="shared" si="12"/>
        <v>2.1361631010120841E-4</v>
      </c>
      <c r="BI57" s="62">
        <f t="shared" si="13"/>
        <v>2.8556405300366655E-2</v>
      </c>
      <c r="BJ57" s="122">
        <f t="shared" si="14"/>
        <v>1.1669541706870627E-2</v>
      </c>
    </row>
    <row r="58" spans="1:62" x14ac:dyDescent="0.25">
      <c r="A58" s="63"/>
      <c r="M58" s="64">
        <f>SUM(M48:M57)</f>
        <v>0.51335315392536174</v>
      </c>
      <c r="N58" s="65">
        <f>SUM(N48:N57)</f>
        <v>0.51885289245790733</v>
      </c>
      <c r="O58" s="66"/>
      <c r="P58" s="65">
        <f>SUM(P48:P57)</f>
        <v>1</v>
      </c>
      <c r="T58"/>
      <c r="AB58" s="65">
        <f t="shared" ref="AB58" si="32">SUM(AB48:AB57)</f>
        <v>0.48664684607463826</v>
      </c>
      <c r="AC58" s="65">
        <f>SUM(AC48:AC57)</f>
        <v>0.4811471075420925</v>
      </c>
      <c r="AD58" s="66"/>
      <c r="AE58" s="67">
        <f>SUM(AE48:AE57)</f>
        <v>1</v>
      </c>
      <c r="AQ58" s="64">
        <f>SUM(AQ48:AQ57)</f>
        <v>0.2278405430109133</v>
      </c>
      <c r="AR58" s="65">
        <f>SUM(AR48:AR57)</f>
        <v>0.23898272651720345</v>
      </c>
      <c r="AS58" s="66"/>
      <c r="AT58" s="65">
        <f>SUM(AT48:AT57)</f>
        <v>1</v>
      </c>
      <c r="BF58" s="65">
        <f t="shared" ref="BF58" si="33">SUM(BF48:BF57)</f>
        <v>0.14112218465287069</v>
      </c>
      <c r="BG58" s="65">
        <f>SUM(BG48:BG57)</f>
        <v>0.12612033645671711</v>
      </c>
      <c r="BH58" s="66"/>
      <c r="BI58" s="67">
        <f>SUM(BI48:BI57)</f>
        <v>0.99999999999999989</v>
      </c>
    </row>
    <row r="59" spans="1:62" x14ac:dyDescent="0.25">
      <c r="A59" s="63"/>
      <c r="M59" s="68"/>
      <c r="N59" s="69">
        <f>M58+AB58</f>
        <v>1</v>
      </c>
      <c r="O59" s="66"/>
      <c r="P59" s="66"/>
      <c r="T59"/>
      <c r="AB59" s="66"/>
      <c r="AC59" s="69">
        <f>N58+AC58</f>
        <v>0.99999999999999978</v>
      </c>
      <c r="AD59" s="66"/>
      <c r="AE59" s="70"/>
      <c r="AQ59" s="68"/>
      <c r="AR59" s="69">
        <f>AQ58+BF58</f>
        <v>0.36896272766378402</v>
      </c>
      <c r="AS59" s="66"/>
      <c r="AT59" s="66"/>
      <c r="BF59" s="66"/>
      <c r="BG59" s="69"/>
      <c r="BH59" s="66"/>
      <c r="BI59" s="70"/>
    </row>
    <row r="60" spans="1:62" x14ac:dyDescent="0.25">
      <c r="A60" s="25"/>
      <c r="M60" s="71"/>
      <c r="N60" s="72"/>
      <c r="O60" s="72"/>
      <c r="P60" s="72"/>
      <c r="T60"/>
      <c r="AB60" s="72"/>
      <c r="AC60" s="72"/>
      <c r="AD60" s="72"/>
      <c r="AE60" s="73"/>
      <c r="AQ60" s="72"/>
      <c r="AR60" s="72"/>
      <c r="AS60" s="109"/>
      <c r="AU60" s="72"/>
      <c r="AV60" s="72"/>
      <c r="AW60" s="72"/>
      <c r="AX60" s="72"/>
      <c r="AY60" s="72"/>
      <c r="AZ60" s="72"/>
      <c r="BA60" s="109"/>
      <c r="BC60" s="72"/>
      <c r="BD60" s="72"/>
      <c r="BE60" s="72"/>
      <c r="BF60" s="72"/>
      <c r="BG60" s="72"/>
      <c r="BH60" s="72"/>
      <c r="BI60" s="109"/>
    </row>
    <row r="61" spans="1:62" x14ac:dyDescent="0.25">
      <c r="A61" s="74" t="s">
        <v>52</v>
      </c>
      <c r="M61" s="75"/>
      <c r="N61" s="76"/>
      <c r="O61" s="76"/>
      <c r="P61" s="76"/>
      <c r="T61"/>
      <c r="AB61" s="76"/>
      <c r="AC61" s="76"/>
      <c r="AD61" s="76"/>
      <c r="AE61" s="77"/>
      <c r="AQ61" s="110"/>
      <c r="AR61" s="76"/>
      <c r="AS61" s="111"/>
      <c r="AT61" s="111"/>
      <c r="AU61" s="76"/>
      <c r="AV61" s="76"/>
      <c r="AW61" s="76"/>
      <c r="AX61" s="76"/>
      <c r="AY61" s="110"/>
      <c r="AZ61" s="76"/>
      <c r="BA61" s="111"/>
      <c r="BB61" s="111"/>
      <c r="BC61" s="76"/>
      <c r="BD61" s="76"/>
      <c r="BE61" s="76"/>
      <c r="BF61" s="76"/>
      <c r="BG61" s="110"/>
      <c r="BH61" s="76"/>
      <c r="BI61" s="111"/>
    </row>
    <row r="62" spans="1:62" x14ac:dyDescent="0.25">
      <c r="A62" s="78" t="s">
        <v>23</v>
      </c>
      <c r="M62" s="79">
        <f>M19/($M$29+$AB$29)</f>
        <v>9.0199376370795128E-2</v>
      </c>
      <c r="N62" s="80">
        <f>N19/($N$29+$AC$29)</f>
        <v>8.912867249764285E-2</v>
      </c>
      <c r="O62" s="80">
        <f>M62-N62</f>
        <v>1.0707038731522789E-3</v>
      </c>
      <c r="P62" s="80">
        <f>N62/$N$72</f>
        <v>0.10210864327033278</v>
      </c>
      <c r="T62"/>
      <c r="AB62" s="80">
        <f>AB19/($M$29+$AB$29)</f>
        <v>3.2709153608329153E-4</v>
      </c>
      <c r="AC62" s="80">
        <f>AC19/($N$29+$AC$29)</f>
        <v>4.1791110676872757E-5</v>
      </c>
      <c r="AD62" s="80">
        <f>AB62-AC62</f>
        <v>2.853004254064188E-4</v>
      </c>
      <c r="AE62" s="105">
        <f>AC62/$AC$72</f>
        <v>3.2875525582493081E-4</v>
      </c>
      <c r="AQ62" s="79">
        <f>AQ19/($M$29+$AB$29)</f>
        <v>0</v>
      </c>
      <c r="AR62" s="80">
        <f>AR19/($N$29+$AC$29)</f>
        <v>0</v>
      </c>
      <c r="AS62" s="80">
        <f>AQ62-AR62</f>
        <v>0</v>
      </c>
      <c r="AT62" s="80">
        <f>AR62/$AR$72</f>
        <v>0</v>
      </c>
      <c r="BF62" s="80">
        <f>BF19/($M$29+$AB$29)</f>
        <v>3.2709153608329153E-4</v>
      </c>
      <c r="BG62" s="80">
        <f>BG19/($N$29+$AC$29)</f>
        <v>4.1705996398508455E-5</v>
      </c>
      <c r="BH62" s="80">
        <f>BF62-BG62</f>
        <v>2.8538553968478306E-4</v>
      </c>
      <c r="BI62" s="105">
        <f>BG62/$BG$72</f>
        <v>6.8040044945309687E-4</v>
      </c>
      <c r="BJ62" s="122">
        <f>N62+AC62</f>
        <v>8.9170463608319719E-2</v>
      </c>
    </row>
    <row r="63" spans="1:62" x14ac:dyDescent="0.25">
      <c r="A63" s="78" t="s">
        <v>24</v>
      </c>
      <c r="M63" s="79">
        <f t="shared" ref="M63:M71" si="34">M20/($M$29+$AB$29)</f>
        <v>0.13019843131123621</v>
      </c>
      <c r="N63" s="80">
        <f t="shared" ref="N63:N71" si="35">N20/($N$29+$AC$29)</f>
        <v>0.13169907626722038</v>
      </c>
      <c r="O63" s="80">
        <f t="shared" ref="O63:O71" si="36">M63-N63</f>
        <v>-1.5006449559841761E-3</v>
      </c>
      <c r="P63" s="80">
        <f t="shared" ref="P63:P71" si="37">N63/$N$72</f>
        <v>0.15087865241073348</v>
      </c>
      <c r="T63"/>
      <c r="AB63" s="80">
        <f t="shared" ref="AB63:AB71" si="38">AB20/($M$29+$AB$29)</f>
        <v>2.2312819485182942E-3</v>
      </c>
      <c r="AC63" s="80">
        <f t="shared" ref="AC63:AC71" si="39">AC20/($N$29+$AC$29)</f>
        <v>2.3149740800920663E-3</v>
      </c>
      <c r="AD63" s="80">
        <f t="shared" ref="AD63:AD71" si="40">AB63-AC63</f>
        <v>-8.3692131573772071E-5</v>
      </c>
      <c r="AE63" s="105">
        <f t="shared" ref="AE63:AE70" si="41">AC63/$AC$72</f>
        <v>1.8211047363953466E-2</v>
      </c>
      <c r="AQ63" s="79">
        <f t="shared" ref="AQ63:AQ71" si="42">AQ20/($M$29+$AB$29)</f>
        <v>0</v>
      </c>
      <c r="AR63" s="80">
        <f t="shared" ref="AR63:AR71" si="43">AR20/($N$29+$AC$29)</f>
        <v>0</v>
      </c>
      <c r="AS63" s="80">
        <f t="shared" ref="AS63:AS71" si="44">AQ63-AR63</f>
        <v>0</v>
      </c>
      <c r="AT63" s="80">
        <f t="shared" ref="AT63:AT71" si="45">AR63/$AR$72</f>
        <v>0</v>
      </c>
      <c r="BF63" s="80">
        <f t="shared" ref="BF63:BF71" si="46">BF20/($M$29+$AB$29)</f>
        <v>9.725855655089595E-8</v>
      </c>
      <c r="BG63" s="80">
        <f t="shared" ref="BG63:BG71" si="47">BG20/($N$29+$AC$29)</f>
        <v>9.9924162799691697E-5</v>
      </c>
      <c r="BH63" s="80">
        <f t="shared" ref="BH63:BH71" si="48">BF63-BG63</f>
        <v>-9.9826904243140803E-5</v>
      </c>
      <c r="BI63" s="105">
        <f t="shared" ref="BI63:BI71" si="49">BG63/$BG$72</f>
        <v>1.6301839339957873E-3</v>
      </c>
      <c r="BJ63" s="122">
        <f t="shared" ref="BJ63:BJ71" si="50">N63+AC63</f>
        <v>0.13401405034731245</v>
      </c>
    </row>
    <row r="64" spans="1:62" x14ac:dyDescent="0.25">
      <c r="A64" s="78" t="s">
        <v>25</v>
      </c>
      <c r="M64" s="79">
        <f t="shared" si="34"/>
        <v>0.22221046494728192</v>
      </c>
      <c r="N64" s="80">
        <f t="shared" si="35"/>
        <v>0.21390353388279881</v>
      </c>
      <c r="O64" s="80">
        <f t="shared" si="36"/>
        <v>8.3069310644831029E-3</v>
      </c>
      <c r="P64" s="80">
        <f t="shared" si="37"/>
        <v>0.24505469478500172</v>
      </c>
      <c r="T64"/>
      <c r="AB64" s="80">
        <f t="shared" si="38"/>
        <v>1.6004862560814126E-2</v>
      </c>
      <c r="AC64" s="80">
        <f t="shared" si="39"/>
        <v>1.240863095703296E-2</v>
      </c>
      <c r="AD64" s="80">
        <f t="shared" si="40"/>
        <v>3.5962316037811658E-3</v>
      </c>
      <c r="AE64" s="105">
        <f t="shared" si="41"/>
        <v>9.7614123641228623E-2</v>
      </c>
      <c r="AQ64" s="79">
        <f t="shared" si="42"/>
        <v>1.9337423330896362E-3</v>
      </c>
      <c r="AR64" s="80">
        <f t="shared" si="43"/>
        <v>7.9408784571282525E-4</v>
      </c>
      <c r="AS64" s="80">
        <f t="shared" si="44"/>
        <v>1.1396544873768109E-3</v>
      </c>
      <c r="AT64" s="80">
        <f t="shared" si="45"/>
        <v>4.8967967728157348E-2</v>
      </c>
      <c r="BF64" s="80">
        <f t="shared" si="46"/>
        <v>2.9173951883072467E-3</v>
      </c>
      <c r="BG64" s="80">
        <f t="shared" si="47"/>
        <v>2.0443768748878658E-3</v>
      </c>
      <c r="BH64" s="80">
        <f t="shared" si="48"/>
        <v>8.7301831341938087E-4</v>
      </c>
      <c r="BI64" s="105">
        <f t="shared" si="49"/>
        <v>3.335239688878331E-2</v>
      </c>
      <c r="BJ64" s="122">
        <f t="shared" si="50"/>
        <v>0.22631216483983177</v>
      </c>
    </row>
    <row r="65" spans="1:63" x14ac:dyDescent="0.25">
      <c r="A65" s="78" t="s">
        <v>26</v>
      </c>
      <c r="M65" s="79">
        <f t="shared" si="34"/>
        <v>0.10793395116372625</v>
      </c>
      <c r="N65" s="80">
        <f t="shared" si="35"/>
        <v>0.12494890495298368</v>
      </c>
      <c r="O65" s="80">
        <f t="shared" si="36"/>
        <v>-1.7014953789257423E-2</v>
      </c>
      <c r="P65" s="80">
        <f t="shared" si="37"/>
        <v>0.14314544136400487</v>
      </c>
      <c r="T65"/>
      <c r="AB65" s="80">
        <f t="shared" si="38"/>
        <v>2.0258749966968793E-2</v>
      </c>
      <c r="AC65" s="80">
        <f t="shared" si="39"/>
        <v>1.7256613526960316E-2</v>
      </c>
      <c r="AD65" s="80">
        <f t="shared" si="40"/>
        <v>3.0021364400084766E-3</v>
      </c>
      <c r="AE65" s="105">
        <f t="shared" si="41"/>
        <v>0.13575141466310336</v>
      </c>
      <c r="AQ65" s="79">
        <f t="shared" si="42"/>
        <v>3.1433635165170719E-3</v>
      </c>
      <c r="AR65" s="80">
        <f t="shared" si="43"/>
        <v>3.3863547875737504E-3</v>
      </c>
      <c r="AS65" s="80">
        <f t="shared" si="44"/>
        <v>-2.4299127105667853E-4</v>
      </c>
      <c r="AT65" s="80">
        <f t="shared" si="45"/>
        <v>0.20882187386352583</v>
      </c>
      <c r="BF65" s="80">
        <f t="shared" si="46"/>
        <v>1.056748899693764E-2</v>
      </c>
      <c r="BG65" s="80">
        <f t="shared" si="47"/>
        <v>1.0116340777839187E-2</v>
      </c>
      <c r="BH65" s="80">
        <f t="shared" si="48"/>
        <v>4.511482190984531E-4</v>
      </c>
      <c r="BI65" s="105">
        <f t="shared" si="49"/>
        <v>0.16504012387793326</v>
      </c>
      <c r="BJ65" s="122">
        <f>N65+AC65</f>
        <v>0.142205518479944</v>
      </c>
    </row>
    <row r="66" spans="1:63" x14ac:dyDescent="0.25">
      <c r="A66" s="78" t="s">
        <v>27</v>
      </c>
      <c r="M66" s="79">
        <f t="shared" si="34"/>
        <v>7.3718763487743227E-2</v>
      </c>
      <c r="N66" s="80">
        <f t="shared" si="35"/>
        <v>7.0111400139865804E-2</v>
      </c>
      <c r="O66" s="80">
        <f t="shared" si="36"/>
        <v>3.6073633478774236E-3</v>
      </c>
      <c r="P66" s="80">
        <f t="shared" si="37"/>
        <v>8.0321850931353744E-2</v>
      </c>
      <c r="T66"/>
      <c r="AB66" s="80">
        <f t="shared" si="38"/>
        <v>2.6933013811449052E-2</v>
      </c>
      <c r="AC66" s="80">
        <f t="shared" si="39"/>
        <v>2.658450669859962E-2</v>
      </c>
      <c r="AD66" s="80">
        <f t="shared" si="40"/>
        <v>3.4850711284943256E-4</v>
      </c>
      <c r="AE66" s="105">
        <f t="shared" si="41"/>
        <v>0.20913051027175303</v>
      </c>
      <c r="AQ66" s="79">
        <f t="shared" si="42"/>
        <v>1.3014516114825286E-3</v>
      </c>
      <c r="AR66" s="80">
        <f t="shared" si="43"/>
        <v>3.7455881108381271E-3</v>
      </c>
      <c r="AS66" s="80">
        <f t="shared" si="44"/>
        <v>-2.4441364993555985E-3</v>
      </c>
      <c r="AT66" s="80">
        <f t="shared" si="45"/>
        <v>0.23097424135719768</v>
      </c>
      <c r="BF66" s="80">
        <f t="shared" si="46"/>
        <v>1.636610653078362E-2</v>
      </c>
      <c r="BG66" s="80">
        <f t="shared" si="47"/>
        <v>1.3090506029578704E-2</v>
      </c>
      <c r="BH66" s="80">
        <f t="shared" si="48"/>
        <v>3.2756005012049162E-3</v>
      </c>
      <c r="BI66" s="105">
        <f t="shared" si="49"/>
        <v>0.21356128507248326</v>
      </c>
      <c r="BJ66" s="122">
        <f t="shared" si="50"/>
        <v>9.669590683846542E-2</v>
      </c>
    </row>
    <row r="67" spans="1:63" x14ac:dyDescent="0.25">
      <c r="A67" s="78" t="s">
        <v>28</v>
      </c>
      <c r="M67" s="79">
        <f t="shared" si="34"/>
        <v>9.5399163796621708E-2</v>
      </c>
      <c r="N67" s="80">
        <f t="shared" si="35"/>
        <v>9.6451418911006517E-2</v>
      </c>
      <c r="O67" s="80">
        <f t="shared" si="36"/>
        <v>-1.0522551143848091E-3</v>
      </c>
      <c r="P67" s="80">
        <f t="shared" si="37"/>
        <v>0.11049781456984961</v>
      </c>
      <c r="T67"/>
      <c r="AB67" s="80">
        <f t="shared" si="38"/>
        <v>2.3124029249501618E-2</v>
      </c>
      <c r="AC67" s="80">
        <f t="shared" si="39"/>
        <v>2.7094346900287048E-2</v>
      </c>
      <c r="AD67" s="80">
        <f t="shared" si="40"/>
        <v>-3.97031765078543E-3</v>
      </c>
      <c r="AE67" s="105">
        <f t="shared" si="41"/>
        <v>0.21314123511779884</v>
      </c>
      <c r="AQ67" s="79">
        <f t="shared" si="42"/>
        <v>3.3307440536485531E-3</v>
      </c>
      <c r="AR67" s="80">
        <f t="shared" si="43"/>
        <v>4.6326812742338297E-3</v>
      </c>
      <c r="AS67" s="80">
        <f t="shared" si="44"/>
        <v>-1.3019372205852766E-3</v>
      </c>
      <c r="AT67" s="80">
        <f t="shared" si="45"/>
        <v>0.28567744533085371</v>
      </c>
      <c r="BF67" s="80">
        <f t="shared" si="46"/>
        <v>1.3407497570371152E-2</v>
      </c>
      <c r="BG67" s="80">
        <f t="shared" si="47"/>
        <v>1.5225542850923405E-2</v>
      </c>
      <c r="BH67" s="80">
        <f t="shared" si="48"/>
        <v>-1.8180452805522523E-3</v>
      </c>
      <c r="BI67" s="105">
        <f t="shared" si="49"/>
        <v>0.24839272750971031</v>
      </c>
      <c r="BJ67" s="122">
        <f t="shared" si="50"/>
        <v>0.12354576581129356</v>
      </c>
      <c r="BK67" s="122"/>
    </row>
    <row r="68" spans="1:63" x14ac:dyDescent="0.25">
      <c r="A68" s="78" t="s">
        <v>29</v>
      </c>
      <c r="M68" s="79">
        <f t="shared" si="34"/>
        <v>5.7846501040850033E-2</v>
      </c>
      <c r="N68" s="80">
        <f t="shared" si="35"/>
        <v>6.0026865622137132E-2</v>
      </c>
      <c r="O68" s="80">
        <f t="shared" si="36"/>
        <v>-2.1803645812870989E-3</v>
      </c>
      <c r="P68" s="80">
        <f t="shared" si="37"/>
        <v>6.8768687299915768E-2</v>
      </c>
      <c r="T68"/>
      <c r="AB68" s="80">
        <f t="shared" si="38"/>
        <v>2.433665627284657E-2</v>
      </c>
      <c r="AC68" s="80">
        <f t="shared" si="39"/>
        <v>2.0072997712324878E-2</v>
      </c>
      <c r="AD68" s="80">
        <f t="shared" si="40"/>
        <v>4.2636585605216916E-3</v>
      </c>
      <c r="AE68" s="105">
        <f t="shared" si="41"/>
        <v>0.15790687041348644</v>
      </c>
      <c r="AQ68" s="79">
        <f t="shared" si="42"/>
        <v>3.0607322798580101E-3</v>
      </c>
      <c r="AR68" s="80">
        <f t="shared" si="43"/>
        <v>1.3179794690439668E-3</v>
      </c>
      <c r="AS68" s="80">
        <f t="shared" si="44"/>
        <v>1.7427528108140433E-3</v>
      </c>
      <c r="AT68" s="80">
        <f t="shared" si="45"/>
        <v>8.1274101417060096E-2</v>
      </c>
      <c r="BF68" s="80">
        <f t="shared" si="46"/>
        <v>1.2326332919342195E-2</v>
      </c>
      <c r="BG68" s="80">
        <f t="shared" si="47"/>
        <v>1.0082637415035326E-2</v>
      </c>
      <c r="BH68" s="80">
        <f t="shared" si="48"/>
        <v>2.2436955043068692E-3</v>
      </c>
      <c r="BI68" s="105">
        <f t="shared" si="49"/>
        <v>0.16449028008615066</v>
      </c>
      <c r="BJ68" s="122">
        <f t="shared" si="50"/>
        <v>8.0099863334462007E-2</v>
      </c>
    </row>
    <row r="69" spans="1:63" x14ac:dyDescent="0.25">
      <c r="A69" s="78" t="s">
        <v>30</v>
      </c>
      <c r="M69" s="79">
        <f t="shared" si="34"/>
        <v>2.9202021069506486E-2</v>
      </c>
      <c r="N69" s="80">
        <f t="shared" si="35"/>
        <v>2.9177628566100993E-2</v>
      </c>
      <c r="O69" s="80">
        <f t="shared" si="36"/>
        <v>2.4392503405492455E-5</v>
      </c>
      <c r="P69" s="80">
        <f t="shared" si="37"/>
        <v>3.3426819711794425E-2</v>
      </c>
      <c r="T69"/>
      <c r="AB69" s="80">
        <f t="shared" si="38"/>
        <v>6.4421278557314282E-3</v>
      </c>
      <c r="AC69" s="80">
        <f t="shared" si="39"/>
        <v>7.5800809225703772E-3</v>
      </c>
      <c r="AD69" s="80">
        <f t="shared" si="40"/>
        <v>-1.137953066838949E-3</v>
      </c>
      <c r="AE69" s="105">
        <f t="shared" si="41"/>
        <v>5.962970120945775E-2</v>
      </c>
      <c r="AQ69" s="79">
        <f t="shared" si="42"/>
        <v>4.8155096935584746E-4</v>
      </c>
      <c r="AR69" s="80">
        <f t="shared" si="43"/>
        <v>6.8643530643765509E-4</v>
      </c>
      <c r="AS69" s="80">
        <f t="shared" si="44"/>
        <v>-2.0488433708180763E-4</v>
      </c>
      <c r="AT69" s="80">
        <f t="shared" si="45"/>
        <v>4.2329500589362828E-2</v>
      </c>
      <c r="BF69" s="80">
        <f t="shared" si="46"/>
        <v>3.3890790018409394E-3</v>
      </c>
      <c r="BG69" s="80">
        <f t="shared" si="47"/>
        <v>4.664548060053425E-3</v>
      </c>
      <c r="BH69" s="80">
        <f t="shared" si="48"/>
        <v>-1.2754690582124856E-3</v>
      </c>
      <c r="BI69" s="105">
        <f t="shared" si="49"/>
        <v>7.6098423982730354E-2</v>
      </c>
      <c r="BJ69" s="122">
        <f t="shared" si="50"/>
        <v>3.6757709488671367E-2</v>
      </c>
    </row>
    <row r="70" spans="1:63" x14ac:dyDescent="0.25">
      <c r="A70" s="78" t="s">
        <v>31</v>
      </c>
      <c r="M70" s="79">
        <f t="shared" si="34"/>
        <v>3.3455124902007437E-2</v>
      </c>
      <c r="N70" s="80">
        <f t="shared" si="35"/>
        <v>3.1110021530659164E-2</v>
      </c>
      <c r="O70" s="80">
        <f t="shared" si="36"/>
        <v>2.3451033713482727E-3</v>
      </c>
      <c r="P70" s="80">
        <f t="shared" si="37"/>
        <v>3.5640630580360759E-2</v>
      </c>
      <c r="T70"/>
      <c r="AB70" s="80">
        <f t="shared" si="38"/>
        <v>8.9698538846168518E-3</v>
      </c>
      <c r="AC70" s="80">
        <f t="shared" si="39"/>
        <v>9.1428528390469048E-3</v>
      </c>
      <c r="AD70" s="80">
        <f t="shared" si="40"/>
        <v>-1.7299895443005295E-4</v>
      </c>
      <c r="AE70" s="105">
        <f t="shared" si="41"/>
        <v>7.1923451551957715E-2</v>
      </c>
      <c r="AQ70" s="79">
        <f t="shared" si="42"/>
        <v>6.2921147900536442E-4</v>
      </c>
      <c r="AR70" s="80">
        <f t="shared" si="43"/>
        <v>7.0535148194701897E-4</v>
      </c>
      <c r="AS70" s="80">
        <f t="shared" si="44"/>
        <v>-7.6140002941654556E-5</v>
      </c>
      <c r="AT70" s="80">
        <f t="shared" si="45"/>
        <v>4.3495979432835362E-2</v>
      </c>
      <c r="BF70" s="80">
        <f t="shared" si="46"/>
        <v>4.3233208401964847E-3</v>
      </c>
      <c r="BG70" s="80">
        <f t="shared" si="47"/>
        <v>4.2367220855694578E-3</v>
      </c>
      <c r="BH70" s="80">
        <f t="shared" si="48"/>
        <v>8.6598754627026896E-5</v>
      </c>
      <c r="BI70" s="105">
        <f t="shared" si="49"/>
        <v>6.9118780515034395E-2</v>
      </c>
      <c r="BJ70" s="122">
        <f t="shared" si="50"/>
        <v>4.0252874369706065E-2</v>
      </c>
    </row>
    <row r="71" spans="1:63" x14ac:dyDescent="0.25">
      <c r="A71" s="78" t="s">
        <v>32</v>
      </c>
      <c r="M71" s="79">
        <f t="shared" si="34"/>
        <v>2.6888651064192148E-2</v>
      </c>
      <c r="N71" s="80">
        <f t="shared" si="35"/>
        <v>2.632326071544509E-2</v>
      </c>
      <c r="O71" s="80">
        <f t="shared" si="36"/>
        <v>5.6539034874705796E-4</v>
      </c>
      <c r="P71" s="80">
        <f t="shared" si="37"/>
        <v>3.0156765076652877E-2</v>
      </c>
      <c r="T71"/>
      <c r="AB71" s="80">
        <f t="shared" si="38"/>
        <v>4.3198837595093201E-3</v>
      </c>
      <c r="AC71" s="80">
        <f t="shared" si="39"/>
        <v>4.6224221665483152E-3</v>
      </c>
      <c r="AD71" s="80">
        <f t="shared" si="40"/>
        <v>-3.0253840703899516E-4</v>
      </c>
      <c r="AE71" s="105">
        <f>AC71/$AC$72</f>
        <v>3.6362890511435861E-2</v>
      </c>
      <c r="AQ71" s="79">
        <f t="shared" si="42"/>
        <v>7.8847511795811329E-4</v>
      </c>
      <c r="AR71" s="80">
        <f t="shared" si="43"/>
        <v>9.4799715813638215E-4</v>
      </c>
      <c r="AS71" s="80">
        <f t="shared" si="44"/>
        <v>-1.5952204017826886E-4</v>
      </c>
      <c r="AT71" s="80">
        <f t="shared" si="45"/>
        <v>5.8458890281006967E-2</v>
      </c>
      <c r="BF71" s="80">
        <f t="shared" si="46"/>
        <v>1.6566894068182291E-3</v>
      </c>
      <c r="BG71" s="80">
        <f t="shared" si="47"/>
        <v>1.6939462594347662E-3</v>
      </c>
      <c r="BH71" s="80">
        <f t="shared" si="48"/>
        <v>-3.7256852616537103E-5</v>
      </c>
      <c r="BI71" s="105">
        <f t="shared" si="49"/>
        <v>2.7635397683725561E-2</v>
      </c>
      <c r="BJ71" s="122">
        <f t="shared" si="50"/>
        <v>3.0945682881993404E-2</v>
      </c>
    </row>
    <row r="72" spans="1:63" x14ac:dyDescent="0.25">
      <c r="A72" s="63"/>
      <c r="M72" s="64">
        <f>SUM(M62:M71)</f>
        <v>0.86705244915396051</v>
      </c>
      <c r="N72" s="65">
        <f>SUM(N62:N71)</f>
        <v>0.87288078308586037</v>
      </c>
      <c r="O72" s="66"/>
      <c r="P72" s="65">
        <f>SUM(P62:P71)</f>
        <v>1</v>
      </c>
      <c r="T72"/>
      <c r="AB72" s="65">
        <f t="shared" ref="AB72:AC72" si="51">SUM(AB62:AB71)</f>
        <v>0.13294755084603932</v>
      </c>
      <c r="AC72" s="65">
        <f t="shared" si="51"/>
        <v>0.12711921691413935</v>
      </c>
      <c r="AD72" s="66"/>
      <c r="AE72" s="67">
        <f>SUM(AE62:AE71)</f>
        <v>1</v>
      </c>
      <c r="AQ72" s="64">
        <f>SUM(AQ62:AQ71)</f>
        <v>1.4669271360915125E-2</v>
      </c>
      <c r="AR72" s="65">
        <f>SUM(AR62:AR71)</f>
        <v>1.6216475433923558E-2</v>
      </c>
      <c r="AS72" s="66"/>
      <c r="AT72" s="65">
        <f>SUM(AT62:AT71)</f>
        <v>0.99999999999999978</v>
      </c>
      <c r="BF72" s="65">
        <f t="shared" ref="BF72:BG72" si="52">SUM(BF62:BF71)</f>
        <v>6.5281099249237348E-2</v>
      </c>
      <c r="BG72" s="65">
        <f t="shared" si="52"/>
        <v>6.1296250512520335E-2</v>
      </c>
      <c r="BH72" s="66"/>
      <c r="BI72" s="67">
        <f>SUM(BI62:BI71)</f>
        <v>1</v>
      </c>
    </row>
    <row r="73" spans="1:63" x14ac:dyDescent="0.25">
      <c r="A73" s="63"/>
      <c r="M73" s="68"/>
      <c r="N73" s="69">
        <f>M72+AB72</f>
        <v>0.99999999999999978</v>
      </c>
      <c r="O73" s="66"/>
      <c r="P73" s="66"/>
      <c r="T73"/>
      <c r="AB73" s="66"/>
      <c r="AC73" s="69">
        <f>N72+AC72</f>
        <v>0.99999999999999978</v>
      </c>
      <c r="AD73" s="66"/>
      <c r="AE73" s="70"/>
      <c r="AQ73" s="68"/>
      <c r="AR73" s="69">
        <f>AQ72+BF72</f>
        <v>7.9950370610152477E-2</v>
      </c>
      <c r="AS73" s="66"/>
      <c r="AT73" s="66"/>
      <c r="BF73" s="66"/>
      <c r="BG73" s="69"/>
      <c r="BH73" s="66"/>
      <c r="BI73" s="70"/>
    </row>
    <row r="74" spans="1:63" x14ac:dyDescent="0.25">
      <c r="M74" s="81"/>
      <c r="N74" s="82"/>
      <c r="O74" s="82"/>
      <c r="P74" s="82"/>
      <c r="T74"/>
      <c r="AB74" s="82"/>
      <c r="AC74" s="82"/>
      <c r="AD74" s="82"/>
      <c r="AE74" s="83"/>
      <c r="AQ74" s="109"/>
      <c r="AR74" s="109"/>
      <c r="AS74" s="109"/>
      <c r="AU74" s="109"/>
      <c r="AV74" s="109"/>
      <c r="AW74" s="109"/>
      <c r="AX74" s="109"/>
      <c r="AY74" s="109"/>
      <c r="AZ74" s="109"/>
      <c r="BA74" s="109"/>
      <c r="BC74" s="109"/>
      <c r="BD74" s="109"/>
      <c r="BE74" s="109"/>
      <c r="BF74" s="109"/>
      <c r="BG74" s="109"/>
      <c r="BH74" s="109"/>
      <c r="BI74" s="109"/>
    </row>
    <row r="75" spans="1:63" x14ac:dyDescent="0.25">
      <c r="A75" s="84" t="s">
        <v>53</v>
      </c>
      <c r="M75" s="85"/>
      <c r="N75" s="86"/>
      <c r="O75" s="86"/>
      <c r="P75" s="86"/>
      <c r="T75"/>
      <c r="AB75" s="86"/>
      <c r="AC75" s="86"/>
      <c r="AD75" s="86"/>
      <c r="AE75" s="87"/>
      <c r="AQ75" s="112"/>
      <c r="AR75" s="86"/>
      <c r="AS75" s="113"/>
      <c r="AT75" s="113"/>
      <c r="AU75" s="86"/>
      <c r="AV75" s="86"/>
      <c r="AW75" s="86"/>
      <c r="AX75" s="86"/>
      <c r="AY75" s="112"/>
      <c r="AZ75" s="86"/>
      <c r="BA75" s="113"/>
      <c r="BB75" s="113"/>
      <c r="BC75" s="86"/>
      <c r="BD75" s="86"/>
      <c r="BE75" s="86"/>
      <c r="BF75" s="86"/>
      <c r="BG75" s="112"/>
      <c r="BH75" s="86"/>
      <c r="BI75" s="113"/>
    </row>
    <row r="76" spans="1:63" x14ac:dyDescent="0.25">
      <c r="A76" s="88" t="s">
        <v>23</v>
      </c>
      <c r="M76" s="89">
        <f>M32/($M$42+$AB$42)</f>
        <v>8.342869451312597E-2</v>
      </c>
      <c r="N76" s="90">
        <f>N32/($N$42+$AC$42)</f>
        <v>8.2505742751246808E-2</v>
      </c>
      <c r="O76" s="90">
        <f>M76-N76</f>
        <v>9.2295176187916217E-4</v>
      </c>
      <c r="P76" s="90">
        <f>N76/$N$86</f>
        <v>0.12762263469247426</v>
      </c>
      <c r="T76"/>
      <c r="AB76" s="90">
        <f>AB32/($M$42+$AB$42)</f>
        <v>0</v>
      </c>
      <c r="AC76" s="90">
        <f>AC32/($N$42+$AC$42)</f>
        <v>0</v>
      </c>
      <c r="AD76" s="90">
        <f>AB76-AC76</f>
        <v>0</v>
      </c>
      <c r="AE76" s="91">
        <f>AC76/$AC$86</f>
        <v>0</v>
      </c>
      <c r="AQ76" s="89">
        <f>AQ32/($M$42+$AB$42)</f>
        <v>0</v>
      </c>
      <c r="AR76" s="90">
        <f>AR32/($N$42+$AC$42)</f>
        <v>0</v>
      </c>
      <c r="AS76" s="90">
        <f>AQ76-AR76</f>
        <v>0</v>
      </c>
      <c r="AT76" s="90">
        <f>AR76/$AR$86</f>
        <v>0</v>
      </c>
      <c r="BF76" s="90">
        <f>BF32/($M$42+$AB$42)</f>
        <v>0</v>
      </c>
      <c r="BG76" s="90">
        <f>BG32/($N$42+$AC$42)</f>
        <v>0</v>
      </c>
      <c r="BH76" s="90">
        <f>BF76-BG76</f>
        <v>0</v>
      </c>
      <c r="BI76" s="91">
        <f>BG76/$BG$86</f>
        <v>0</v>
      </c>
      <c r="BJ76" s="122">
        <f>N76+AC76</f>
        <v>8.2505742751246808E-2</v>
      </c>
    </row>
    <row r="77" spans="1:63" x14ac:dyDescent="0.25">
      <c r="A77" s="88" t="s">
        <v>24</v>
      </c>
      <c r="M77" s="89">
        <f t="shared" ref="M77:M85" si="53">M33/($M$42+$AB$42)</f>
        <v>0.13257857538463999</v>
      </c>
      <c r="N77" s="90">
        <f t="shared" ref="N77:N85" si="54">N33/($N$42+$AC$42)</f>
        <v>0.11553809544940291</v>
      </c>
      <c r="O77" s="90">
        <f t="shared" ref="O77:O85" si="55">M77-N77</f>
        <v>1.7040479935237079E-2</v>
      </c>
      <c r="P77" s="90">
        <f t="shared" ref="P77:P85" si="56">N77/$N$86</f>
        <v>0.17871817957036137</v>
      </c>
      <c r="T77"/>
      <c r="AB77" s="90">
        <f t="shared" ref="AB77:AB85" si="57">AB33/($M$42+$AB$42)</f>
        <v>0</v>
      </c>
      <c r="AC77" s="90">
        <f t="shared" ref="AC77:AC85" si="58">AC33/($N$42+$AC$42)</f>
        <v>4.9506831918051266E-7</v>
      </c>
      <c r="AD77" s="90">
        <f t="shared" ref="AD77:AD85" si="59">AB77-AC77</f>
        <v>-4.9506831918051266E-7</v>
      </c>
      <c r="AE77" s="91">
        <f t="shared" ref="AE77:AE85" si="60">AC77/$AC$86</f>
        <v>1.4004050484882076E-6</v>
      </c>
      <c r="AQ77" s="89">
        <f t="shared" ref="AQ77:AQ85" si="61">AQ33/($M$42+$AB$42)</f>
        <v>0</v>
      </c>
      <c r="AR77" s="90">
        <f t="shared" ref="AR77:AR84" si="62">AR33/($N$42+$AC$42)</f>
        <v>4.9506831918051266E-7</v>
      </c>
      <c r="AS77" s="90">
        <f t="shared" ref="AS77:AS85" si="63">AQ77-AR77</f>
        <v>-4.9506831918051266E-7</v>
      </c>
      <c r="AT77" s="90">
        <f t="shared" ref="AT77:AT85" si="64">AR77/$AR$86</f>
        <v>1.9719833748654943E-5</v>
      </c>
      <c r="BF77" s="90">
        <f t="shared" ref="BF77:BF85" si="65">BF33/($M$42+$AB$42)</f>
        <v>0</v>
      </c>
      <c r="BG77" s="90">
        <f t="shared" ref="BG77:BG85" si="66">BG33/($N$42+$AC$42)</f>
        <v>0</v>
      </c>
      <c r="BH77" s="90">
        <f t="shared" ref="BH77:BH85" si="67">BF77-BG77</f>
        <v>0</v>
      </c>
      <c r="BI77" s="91">
        <f t="shared" ref="BI77:BI85" si="68">BG77/$BG$86</f>
        <v>0</v>
      </c>
      <c r="BJ77" s="122">
        <f t="shared" ref="BJ77:BJ85" si="69">N77+AC77</f>
        <v>0.1155385905177221</v>
      </c>
    </row>
    <row r="78" spans="1:63" x14ac:dyDescent="0.25">
      <c r="A78" s="88" t="s">
        <v>25</v>
      </c>
      <c r="M78" s="89">
        <f t="shared" si="53"/>
        <v>0.30217697711439823</v>
      </c>
      <c r="N78" s="90">
        <f t="shared" si="54"/>
        <v>0.32319637493814335</v>
      </c>
      <c r="O78" s="90">
        <f t="shared" si="55"/>
        <v>-2.1019397823745123E-2</v>
      </c>
      <c r="P78" s="90">
        <f t="shared" si="56"/>
        <v>0.4999309322870048</v>
      </c>
      <c r="T78"/>
      <c r="AB78" s="90">
        <f t="shared" si="57"/>
        <v>3.9621340748559858E-2</v>
      </c>
      <c r="AC78" s="90">
        <f t="shared" si="58"/>
        <v>3.713548717866292E-2</v>
      </c>
      <c r="AD78" s="90">
        <f t="shared" si="59"/>
        <v>2.4858535698969383E-3</v>
      </c>
      <c r="AE78" s="91">
        <f t="shared" si="60"/>
        <v>0.10504554969130757</v>
      </c>
      <c r="AQ78" s="89">
        <f t="shared" si="61"/>
        <v>1.7903031553423777E-3</v>
      </c>
      <c r="AR78" s="90">
        <f t="shared" si="62"/>
        <v>1.9623105478744516E-3</v>
      </c>
      <c r="AS78" s="90">
        <f t="shared" si="63"/>
        <v>-1.7200739253207397E-4</v>
      </c>
      <c r="AT78" s="90">
        <f t="shared" si="64"/>
        <v>7.8163833693439433E-2</v>
      </c>
      <c r="BF78" s="90">
        <f t="shared" si="65"/>
        <v>1.1854492183064915E-2</v>
      </c>
      <c r="BG78" s="90">
        <f t="shared" si="66"/>
        <v>1.2471637329715681E-2</v>
      </c>
      <c r="BH78" s="90">
        <f t="shared" si="67"/>
        <v>-6.1714514665076568E-4</v>
      </c>
      <c r="BI78" s="91">
        <f t="shared" si="68"/>
        <v>4.8949301774442747E-2</v>
      </c>
      <c r="BJ78" s="122">
        <f t="shared" si="69"/>
        <v>0.36033186211680629</v>
      </c>
    </row>
    <row r="79" spans="1:63" x14ac:dyDescent="0.25">
      <c r="A79" s="88" t="s">
        <v>26</v>
      </c>
      <c r="M79" s="89">
        <f t="shared" si="53"/>
        <v>6.6955516210102969E-2</v>
      </c>
      <c r="N79" s="90">
        <f t="shared" si="54"/>
        <v>5.7835803561973646E-2</v>
      </c>
      <c r="O79" s="90">
        <f t="shared" si="55"/>
        <v>9.1197126481293231E-3</v>
      </c>
      <c r="P79" s="90">
        <f t="shared" si="56"/>
        <v>8.9462349940773317E-2</v>
      </c>
      <c r="T79"/>
      <c r="AB79" s="90">
        <f t="shared" si="57"/>
        <v>0.14670440888936176</v>
      </c>
      <c r="AC79" s="90">
        <f t="shared" si="58"/>
        <v>0.15747680146986445</v>
      </c>
      <c r="AD79" s="90">
        <f t="shared" si="59"/>
        <v>-1.0772392580502693E-2</v>
      </c>
      <c r="AE79" s="91">
        <f t="shared" si="60"/>
        <v>0.44545631229891502</v>
      </c>
      <c r="AQ79" s="89">
        <f t="shared" si="61"/>
        <v>9.3806940702193045E-3</v>
      </c>
      <c r="AR79" s="90">
        <f t="shared" si="62"/>
        <v>1.2447593511680816E-2</v>
      </c>
      <c r="AS79" s="90">
        <f t="shared" si="63"/>
        <v>-3.0668994414615111E-3</v>
      </c>
      <c r="AT79" s="90">
        <f t="shared" si="64"/>
        <v>0.49581939524528529</v>
      </c>
      <c r="BF79" s="90">
        <f t="shared" si="65"/>
        <v>0.12119698122772085</v>
      </c>
      <c r="BG79" s="90">
        <f t="shared" si="66"/>
        <v>0.12758409779170318</v>
      </c>
      <c r="BH79" s="90">
        <f t="shared" si="67"/>
        <v>-6.3871165639823313E-3</v>
      </c>
      <c r="BI79" s="91">
        <f t="shared" si="68"/>
        <v>0.50074840530729792</v>
      </c>
      <c r="BJ79" s="122">
        <f>N79+AC79</f>
        <v>0.21531260503183811</v>
      </c>
    </row>
    <row r="80" spans="1:63" x14ac:dyDescent="0.25">
      <c r="A80" s="88" t="s">
        <v>27</v>
      </c>
      <c r="M80" s="89">
        <f t="shared" si="53"/>
        <v>2.3287972164353833E-2</v>
      </c>
      <c r="N80" s="90">
        <f t="shared" si="54"/>
        <v>3.2009054733548689E-2</v>
      </c>
      <c r="O80" s="90">
        <f t="shared" si="55"/>
        <v>-8.721082569194856E-3</v>
      </c>
      <c r="P80" s="90">
        <f t="shared" si="56"/>
        <v>4.9512673456289381E-2</v>
      </c>
      <c r="T80"/>
      <c r="AB80" s="90">
        <f t="shared" si="57"/>
        <v>0.10637510085966712</v>
      </c>
      <c r="AC80" s="90">
        <f t="shared" si="58"/>
        <v>9.093260590414845E-2</v>
      </c>
      <c r="AD80" s="90">
        <f t="shared" si="59"/>
        <v>1.5442494955518665E-2</v>
      </c>
      <c r="AE80" s="91">
        <f t="shared" si="60"/>
        <v>0.25722203471057953</v>
      </c>
      <c r="AQ80" s="89">
        <f t="shared" si="61"/>
        <v>1.6500176578757913E-3</v>
      </c>
      <c r="AR80" s="90">
        <f t="shared" si="62"/>
        <v>4.3955548343693656E-3</v>
      </c>
      <c r="AS80" s="90">
        <f t="shared" si="63"/>
        <v>-2.7455371764935742E-3</v>
      </c>
      <c r="AT80" s="90">
        <f t="shared" si="64"/>
        <v>0.17508615924028686</v>
      </c>
      <c r="BF80" s="90">
        <f t="shared" si="65"/>
        <v>9.79623654762901E-2</v>
      </c>
      <c r="BG80" s="90">
        <f t="shared" si="66"/>
        <v>8.1694721830765288E-2</v>
      </c>
      <c r="BH80" s="90">
        <f t="shared" si="67"/>
        <v>1.6267643645524812E-2</v>
      </c>
      <c r="BI80" s="91">
        <f t="shared" si="68"/>
        <v>0.32063950278166486</v>
      </c>
      <c r="BJ80" s="122">
        <f t="shared" si="69"/>
        <v>0.12294166063769714</v>
      </c>
    </row>
    <row r="81" spans="1:62" x14ac:dyDescent="0.25">
      <c r="A81" s="88" t="s">
        <v>28</v>
      </c>
      <c r="M81" s="89">
        <f t="shared" si="53"/>
        <v>1.1633376218290704E-2</v>
      </c>
      <c r="N81" s="90">
        <f t="shared" si="54"/>
        <v>1.4700954724401491E-2</v>
      </c>
      <c r="O81" s="90">
        <f t="shared" si="55"/>
        <v>-3.0675785061107866E-3</v>
      </c>
      <c r="P81" s="90">
        <f t="shared" si="56"/>
        <v>2.2739927087009254E-2</v>
      </c>
      <c r="T81"/>
      <c r="AB81" s="90">
        <f t="shared" si="57"/>
        <v>4.1115164601030395E-2</v>
      </c>
      <c r="AC81" s="90">
        <f t="shared" si="58"/>
        <v>3.4514380967316301E-2</v>
      </c>
      <c r="AD81" s="90">
        <f t="shared" si="59"/>
        <v>6.600783633714094E-3</v>
      </c>
      <c r="AE81" s="91">
        <f t="shared" si="60"/>
        <v>9.7631198522423301E-2</v>
      </c>
      <c r="AQ81" s="89">
        <f t="shared" si="61"/>
        <v>2.0353464609313286E-3</v>
      </c>
      <c r="AR81" s="90">
        <f t="shared" si="62"/>
        <v>2.4221135004520045E-3</v>
      </c>
      <c r="AS81" s="90">
        <f t="shared" si="63"/>
        <v>-3.8676703952067589E-4</v>
      </c>
      <c r="AT81" s="90">
        <f t="shared" si="64"/>
        <v>9.6478957951398478E-2</v>
      </c>
      <c r="BF81" s="90">
        <f t="shared" si="65"/>
        <v>2.1542175939051889E-2</v>
      </c>
      <c r="BG81" s="90">
        <f t="shared" si="66"/>
        <v>2.4223676355225182E-2</v>
      </c>
      <c r="BH81" s="90">
        <f t="shared" si="67"/>
        <v>-2.6815004161732936E-3</v>
      </c>
      <c r="BI81" s="91">
        <f t="shared" si="68"/>
        <v>9.5074288375364607E-2</v>
      </c>
      <c r="BJ81" s="122">
        <f t="shared" si="69"/>
        <v>4.9215335691717793E-2</v>
      </c>
    </row>
    <row r="82" spans="1:62" x14ac:dyDescent="0.25">
      <c r="A82" s="88" t="s">
        <v>29</v>
      </c>
      <c r="M82" s="89">
        <f t="shared" si="53"/>
        <v>7.7406937155479489E-3</v>
      </c>
      <c r="N82" s="90">
        <f t="shared" si="54"/>
        <v>1.2332869679849383E-2</v>
      </c>
      <c r="O82" s="90">
        <f t="shared" si="55"/>
        <v>-4.5921759643014343E-3</v>
      </c>
      <c r="P82" s="90">
        <f t="shared" si="56"/>
        <v>1.9076894157619404E-2</v>
      </c>
      <c r="T82"/>
      <c r="AB82" s="90">
        <f t="shared" si="57"/>
        <v>1.8480168356437794E-2</v>
      </c>
      <c r="AC82" s="90">
        <f t="shared" si="58"/>
        <v>1.9829755246309103E-2</v>
      </c>
      <c r="AD82" s="90">
        <f t="shared" si="59"/>
        <v>-1.3495868898713084E-3</v>
      </c>
      <c r="AE82" s="91">
        <f t="shared" si="60"/>
        <v>5.6092640715091603E-2</v>
      </c>
      <c r="AQ82" s="89">
        <f t="shared" si="61"/>
        <v>1.8533568021965399E-3</v>
      </c>
      <c r="AR82" s="90">
        <f t="shared" si="62"/>
        <v>2.6590862025664109E-3</v>
      </c>
      <c r="AS82" s="90">
        <f t="shared" si="63"/>
        <v>-8.0572940036987097E-4</v>
      </c>
      <c r="AT82" s="90">
        <f t="shared" si="64"/>
        <v>0.10591818503908801</v>
      </c>
      <c r="BF82" s="90">
        <f t="shared" si="65"/>
        <v>5.6726223340446205E-3</v>
      </c>
      <c r="BG82" s="90">
        <f t="shared" si="66"/>
        <v>4.6995597869008117E-3</v>
      </c>
      <c r="BH82" s="90">
        <f t="shared" si="67"/>
        <v>9.7306254714380879E-4</v>
      </c>
      <c r="BI82" s="91">
        <f t="shared" si="68"/>
        <v>1.8445065722680693E-2</v>
      </c>
      <c r="BJ82" s="122">
        <f t="shared" si="69"/>
        <v>3.2162624926158484E-2</v>
      </c>
    </row>
    <row r="83" spans="1:62" x14ac:dyDescent="0.25">
      <c r="A83" s="88" t="s">
        <v>30</v>
      </c>
      <c r="M83" s="89">
        <f t="shared" si="53"/>
        <v>1.059368741212963E-3</v>
      </c>
      <c r="N83" s="90">
        <f t="shared" si="54"/>
        <v>1.7977993454107665E-3</v>
      </c>
      <c r="O83" s="90">
        <f t="shared" si="55"/>
        <v>-7.3843060419780354E-4</v>
      </c>
      <c r="P83" s="90">
        <f t="shared" si="56"/>
        <v>2.7808959892826409E-3</v>
      </c>
      <c r="T83"/>
      <c r="AB83" s="90">
        <f t="shared" si="57"/>
        <v>6.6281761739135324E-3</v>
      </c>
      <c r="AC83" s="90">
        <f t="shared" si="58"/>
        <v>6.5530130625261205E-3</v>
      </c>
      <c r="AD83" s="90">
        <f t="shared" si="59"/>
        <v>7.5163111387411934E-5</v>
      </c>
      <c r="AE83" s="91">
        <f t="shared" si="60"/>
        <v>1.8536578124734866E-2</v>
      </c>
      <c r="AQ83" s="89">
        <f t="shared" si="61"/>
        <v>6.6250879379515441E-4</v>
      </c>
      <c r="AR83" s="90">
        <f t="shared" si="62"/>
        <v>7.1127290530529567E-4</v>
      </c>
      <c r="AS83" s="90">
        <f t="shared" si="63"/>
        <v>-4.8764111510141259E-5</v>
      </c>
      <c r="AT83" s="90">
        <f t="shared" si="64"/>
        <v>2.8331813810588372E-2</v>
      </c>
      <c r="BF83" s="90">
        <f t="shared" si="65"/>
        <v>1.4455193437541832E-3</v>
      </c>
      <c r="BG83" s="90">
        <f t="shared" si="66"/>
        <v>1.106601460448241E-3</v>
      </c>
      <c r="BH83" s="90">
        <f t="shared" si="67"/>
        <v>3.3891788330594227E-4</v>
      </c>
      <c r="BI83" s="91">
        <f t="shared" si="68"/>
        <v>4.3432443872030782E-3</v>
      </c>
      <c r="BJ83" s="122">
        <f t="shared" si="69"/>
        <v>8.3508124079368865E-3</v>
      </c>
    </row>
    <row r="84" spans="1:62" x14ac:dyDescent="0.25">
      <c r="A84" s="88" t="s">
        <v>31</v>
      </c>
      <c r="M84" s="89">
        <f t="shared" si="53"/>
        <v>3.1741356345449038E-3</v>
      </c>
      <c r="N84" s="90">
        <f t="shared" si="54"/>
        <v>3.7126905994463773E-3</v>
      </c>
      <c r="O84" s="90">
        <f t="shared" si="55"/>
        <v>-5.3855496490147351E-4</v>
      </c>
      <c r="P84" s="90">
        <f t="shared" si="56"/>
        <v>5.7429136481795739E-3</v>
      </c>
      <c r="T84"/>
      <c r="AB84" s="90">
        <f t="shared" si="57"/>
        <v>6.1031414582918379E-3</v>
      </c>
      <c r="AC84" s="90">
        <f t="shared" si="58"/>
        <v>6.5447784261504207E-3</v>
      </c>
      <c r="AD84" s="90">
        <f t="shared" si="59"/>
        <v>-4.416369678585828E-4</v>
      </c>
      <c r="AE84" s="91">
        <f t="shared" si="60"/>
        <v>1.8513284720761688E-2</v>
      </c>
      <c r="AQ84" s="89">
        <f t="shared" si="61"/>
        <v>1.9775955833900479E-4</v>
      </c>
      <c r="AR84" s="90">
        <f t="shared" si="62"/>
        <v>1.8637671989415701E-4</v>
      </c>
      <c r="AS84" s="90">
        <f t="shared" si="63"/>
        <v>1.1382838444847778E-5</v>
      </c>
      <c r="AT84" s="90">
        <f t="shared" si="64"/>
        <v>7.4238600785769653E-3</v>
      </c>
      <c r="BF84" s="90">
        <f t="shared" si="65"/>
        <v>1.4156144929962139E-3</v>
      </c>
      <c r="BG84" s="90">
        <f t="shared" si="66"/>
        <v>2.9842388234655182E-3</v>
      </c>
      <c r="BH84" s="90">
        <f t="shared" si="67"/>
        <v>-1.5686243304693043E-3</v>
      </c>
      <c r="BI84" s="91">
        <f t="shared" si="68"/>
        <v>1.1712688789367785E-2</v>
      </c>
      <c r="BJ84" s="122">
        <f t="shared" si="69"/>
        <v>1.0257469025596797E-2</v>
      </c>
    </row>
    <row r="85" spans="1:62" x14ac:dyDescent="0.25">
      <c r="A85" s="88" t="s">
        <v>32</v>
      </c>
      <c r="M85" s="89">
        <f t="shared" si="53"/>
        <v>2.711600932439647E-3</v>
      </c>
      <c r="N85" s="90">
        <f t="shared" si="54"/>
        <v>2.8526661665046445E-3</v>
      </c>
      <c r="O85" s="90">
        <f t="shared" si="55"/>
        <v>-1.4106523406499753E-4</v>
      </c>
      <c r="P85" s="90">
        <f t="shared" si="56"/>
        <v>4.412599171006208E-3</v>
      </c>
      <c r="T85"/>
      <c r="AB85" s="90">
        <f t="shared" si="57"/>
        <v>2.2558828408051124E-4</v>
      </c>
      <c r="AC85" s="90">
        <f t="shared" si="58"/>
        <v>5.3063072677497964E-4</v>
      </c>
      <c r="AD85" s="90">
        <f t="shared" si="59"/>
        <v>-3.0504244269446837E-4</v>
      </c>
      <c r="AE85" s="91">
        <f t="shared" si="60"/>
        <v>1.5010008111379445E-3</v>
      </c>
      <c r="AQ85" s="89">
        <f t="shared" si="61"/>
        <v>7.1020776604839226E-6</v>
      </c>
      <c r="AR85" s="90">
        <f>AR41/($N$42+$AC$42)</f>
        <v>3.2029270023248567E-4</v>
      </c>
      <c r="AS85" s="90">
        <f t="shared" si="63"/>
        <v>-3.1319062257200174E-4</v>
      </c>
      <c r="AT85" s="90">
        <f t="shared" si="64"/>
        <v>1.2758075107588127E-2</v>
      </c>
      <c r="BF85" s="90">
        <f t="shared" si="65"/>
        <v>3.6280284662691319E-5</v>
      </c>
      <c r="BG85" s="90">
        <f t="shared" si="66"/>
        <v>2.2294576640429092E-5</v>
      </c>
      <c r="BH85" s="90">
        <f t="shared" si="67"/>
        <v>1.3985708022262227E-5</v>
      </c>
      <c r="BI85" s="91">
        <f t="shared" si="68"/>
        <v>8.7502861978322477E-5</v>
      </c>
      <c r="BJ85" s="122">
        <f t="shared" si="69"/>
        <v>3.3832968932796239E-3</v>
      </c>
    </row>
    <row r="86" spans="1:62" x14ac:dyDescent="0.25">
      <c r="A86" s="63"/>
      <c r="M86" s="64">
        <f>SUM(M76:M85)</f>
        <v>0.63474691062865729</v>
      </c>
      <c r="N86" s="65">
        <f>SUM(N76:N85)</f>
        <v>0.64648205194992792</v>
      </c>
      <c r="O86" s="66"/>
      <c r="P86" s="65">
        <f>SUM(P76:P85)</f>
        <v>1.0000000000000002</v>
      </c>
      <c r="T86"/>
      <c r="AB86" s="65">
        <f t="shared" ref="AB86:AC86" si="70">SUM(AB76:AB85)</f>
        <v>0.36525308937134282</v>
      </c>
      <c r="AC86" s="65">
        <f t="shared" si="70"/>
        <v>0.35351794805007192</v>
      </c>
      <c r="AD86" s="66"/>
      <c r="AE86" s="67">
        <f>SUM(AE76:AE85)</f>
        <v>0.99999999999999989</v>
      </c>
      <c r="AQ86" s="64">
        <f>SUM(AQ76:AQ85)</f>
        <v>1.7577088576359985E-2</v>
      </c>
      <c r="AR86" s="65">
        <f>SUM(AR76:AR85)</f>
        <v>2.5105095990694163E-2</v>
      </c>
      <c r="AS86" s="66"/>
      <c r="AT86" s="65">
        <f>SUM(AT76:AT85)</f>
        <v>1.0000000000000002</v>
      </c>
      <c r="BF86" s="65">
        <f t="shared" ref="BF86:BG86" si="71">SUM(BF76:BF85)</f>
        <v>0.2611260512815855</v>
      </c>
      <c r="BG86" s="65">
        <f t="shared" si="71"/>
        <v>0.25478682795486435</v>
      </c>
      <c r="BH86" s="66"/>
      <c r="BI86" s="67">
        <f>SUM(BI76:BI85)</f>
        <v>1</v>
      </c>
    </row>
    <row r="87" spans="1:62" ht="15.75" thickBot="1" x14ac:dyDescent="0.3">
      <c r="A87" s="63"/>
      <c r="M87" s="92"/>
      <c r="N87" s="93">
        <f>M86+AB86</f>
        <v>1</v>
      </c>
      <c r="O87" s="94"/>
      <c r="P87" s="94"/>
      <c r="T87"/>
      <c r="AB87" s="94"/>
      <c r="AC87" s="69">
        <f>N86+AC86</f>
        <v>0.99999999999999978</v>
      </c>
      <c r="AD87" s="94"/>
      <c r="AE87" s="95"/>
      <c r="AQ87" s="92"/>
      <c r="AR87" s="93">
        <f>AQ86+BF86</f>
        <v>0.27870313985794548</v>
      </c>
      <c r="AS87" s="94"/>
      <c r="AT87" s="94"/>
      <c r="BF87" s="94"/>
      <c r="BG87" s="93"/>
      <c r="BH87" s="94"/>
      <c r="BI87" s="95"/>
    </row>
    <row r="89" spans="1:62" x14ac:dyDescent="0.25">
      <c r="A89" t="s">
        <v>51</v>
      </c>
      <c r="M89" t="s">
        <v>70</v>
      </c>
      <c r="N89" t="s">
        <v>71</v>
      </c>
    </row>
    <row r="90" spans="1:62" x14ac:dyDescent="0.25">
      <c r="A90" t="s">
        <v>56</v>
      </c>
      <c r="M90" s="115">
        <v>4.635298564497869E-3</v>
      </c>
      <c r="N90" s="115">
        <v>-7.0332578616245575E-3</v>
      </c>
      <c r="O90">
        <v>-1</v>
      </c>
      <c r="P90">
        <f t="shared" ref="P90:P99" si="72">N90*$O$90</f>
        <v>7.0332578616245575E-3</v>
      </c>
    </row>
    <row r="91" spans="1:62" x14ac:dyDescent="0.25">
      <c r="A91" t="s">
        <v>57</v>
      </c>
      <c r="M91" s="115">
        <v>7.4273755763196109E-3</v>
      </c>
      <c r="N91" s="115">
        <v>-4.1644981039595859E-2</v>
      </c>
      <c r="P91">
        <f t="shared" si="72"/>
        <v>4.1644981039595859E-2</v>
      </c>
    </row>
    <row r="92" spans="1:62" x14ac:dyDescent="0.25">
      <c r="A92" t="s">
        <v>58</v>
      </c>
      <c r="M92" s="115">
        <v>6.5560678721115467E-3</v>
      </c>
      <c r="N92" s="115">
        <v>-2.1585657481746463E-2</v>
      </c>
      <c r="P92">
        <f t="shared" si="72"/>
        <v>2.1585657481746463E-2</v>
      </c>
    </row>
    <row r="93" spans="1:62" x14ac:dyDescent="0.25">
      <c r="A93" t="s">
        <v>59</v>
      </c>
      <c r="M93" s="115">
        <v>1.8187278105678127E-2</v>
      </c>
      <c r="N93" s="115">
        <v>-5.4882811478044836E-2</v>
      </c>
      <c r="P93">
        <f t="shared" si="72"/>
        <v>5.4882811478044836E-2</v>
      </c>
    </row>
    <row r="94" spans="1:62" x14ac:dyDescent="0.25">
      <c r="A94" t="s">
        <v>60</v>
      </c>
      <c r="M94" s="115">
        <v>4.9337862193301635E-2</v>
      </c>
      <c r="N94" s="115">
        <v>-8.3879818681679125E-2</v>
      </c>
      <c r="P94">
        <f t="shared" si="72"/>
        <v>8.3879818681679125E-2</v>
      </c>
    </row>
    <row r="95" spans="1:62" x14ac:dyDescent="0.25">
      <c r="A95" t="s">
        <v>61</v>
      </c>
      <c r="M95" s="115">
        <v>5.2944614190662972E-2</v>
      </c>
      <c r="N95" s="115">
        <v>-6.7492599306795825E-2</v>
      </c>
      <c r="P95">
        <f t="shared" si="72"/>
        <v>6.7492599306795825E-2</v>
      </c>
    </row>
    <row r="96" spans="1:62" x14ac:dyDescent="0.25">
      <c r="A96" t="s">
        <v>62</v>
      </c>
      <c r="M96" s="115">
        <v>4.6421090962103465E-2</v>
      </c>
      <c r="N96" s="115">
        <v>-7.7916565020186762E-2</v>
      </c>
      <c r="P96">
        <f t="shared" si="72"/>
        <v>7.7916565020186762E-2</v>
      </c>
    </row>
    <row r="97" spans="1:16" x14ac:dyDescent="0.25">
      <c r="A97" t="s">
        <v>63</v>
      </c>
      <c r="M97" s="115">
        <v>0.1123073840816704</v>
      </c>
      <c r="N97" s="115">
        <v>-9.9282417447232735E-2</v>
      </c>
      <c r="P97">
        <f t="shared" si="72"/>
        <v>9.9282417447232735E-2</v>
      </c>
    </row>
    <row r="98" spans="1:16" x14ac:dyDescent="0.25">
      <c r="A98" t="s">
        <v>64</v>
      </c>
      <c r="M98" s="115">
        <v>0.11744258049366953</v>
      </c>
      <c r="N98" s="115">
        <v>-2.7388375094948802E-2</v>
      </c>
      <c r="P98">
        <f t="shared" si="72"/>
        <v>2.7388375094948802E-2</v>
      </c>
    </row>
    <row r="99" spans="1:16" x14ac:dyDescent="0.25">
      <c r="A99" t="s">
        <v>92</v>
      </c>
      <c r="M99" s="115">
        <v>0.10355827633393953</v>
      </c>
      <c r="N99" s="115">
        <v>0</v>
      </c>
      <c r="P99">
        <f t="shared" si="72"/>
        <v>0</v>
      </c>
    </row>
    <row r="119" spans="1:28" x14ac:dyDescent="0.25">
      <c r="A119" t="s">
        <v>52</v>
      </c>
      <c r="M119" t="s">
        <v>77</v>
      </c>
      <c r="N119" t="s">
        <v>78</v>
      </c>
    </row>
    <row r="120" spans="1:28" x14ac:dyDescent="0.25">
      <c r="A120" t="s">
        <v>56</v>
      </c>
      <c r="M120">
        <v>2.632326071544509E-2</v>
      </c>
      <c r="N120">
        <v>-4.6224221665483152E-3</v>
      </c>
      <c r="O120">
        <v>-1</v>
      </c>
    </row>
    <row r="121" spans="1:28" x14ac:dyDescent="0.25">
      <c r="A121" t="s">
        <v>57</v>
      </c>
      <c r="M121">
        <v>3.1110021530659164E-2</v>
      </c>
      <c r="N121">
        <v>-9.1428528390469048E-3</v>
      </c>
    </row>
    <row r="122" spans="1:28" x14ac:dyDescent="0.25">
      <c r="A122" t="s">
        <v>58</v>
      </c>
      <c r="M122">
        <v>2.9177628566100993E-2</v>
      </c>
      <c r="N122">
        <v>-7.5800809225703772E-3</v>
      </c>
    </row>
    <row r="123" spans="1:28" x14ac:dyDescent="0.25">
      <c r="A123" t="s">
        <v>59</v>
      </c>
      <c r="M123">
        <v>6.0026865622137132E-2</v>
      </c>
      <c r="N123">
        <v>-2.0072997712324878E-2</v>
      </c>
    </row>
    <row r="124" spans="1:28" x14ac:dyDescent="0.25">
      <c r="A124" t="s">
        <v>60</v>
      </c>
      <c r="M124">
        <v>9.6451418911006517E-2</v>
      </c>
      <c r="N124">
        <v>-2.7094346900287048E-2</v>
      </c>
      <c r="P124">
        <f>M124-N124</f>
        <v>0.12354576581129356</v>
      </c>
      <c r="AB124" s="114">
        <f>M124-N124</f>
        <v>0.12354576581129356</v>
      </c>
    </row>
    <row r="125" spans="1:28" x14ac:dyDescent="0.25">
      <c r="A125" t="s">
        <v>61</v>
      </c>
      <c r="M125">
        <v>7.0111400139865804E-2</v>
      </c>
      <c r="N125">
        <v>-2.6584506698599599E-2</v>
      </c>
      <c r="O125" s="118">
        <f>-N125-N124</f>
        <v>5.3678853598886647E-2</v>
      </c>
      <c r="P125" s="124">
        <f>N125-N124</f>
        <v>5.0984020168744898E-4</v>
      </c>
      <c r="AB125" s="114">
        <f>M125-N125</f>
        <v>9.6695906838465406E-2</v>
      </c>
    </row>
    <row r="126" spans="1:28" x14ac:dyDescent="0.25">
      <c r="A126" t="s">
        <v>62</v>
      </c>
      <c r="M126">
        <v>0.124948904952984</v>
      </c>
      <c r="N126">
        <v>-1.7256613526960316E-2</v>
      </c>
      <c r="P126" s="114">
        <f>M126-N126</f>
        <v>0.14220551847994431</v>
      </c>
    </row>
    <row r="127" spans="1:28" x14ac:dyDescent="0.25">
      <c r="A127" t="s">
        <v>63</v>
      </c>
      <c r="M127">
        <v>0.21390353388279881</v>
      </c>
      <c r="N127">
        <v>-1.240863095703296E-2</v>
      </c>
    </row>
    <row r="128" spans="1:28" x14ac:dyDescent="0.25">
      <c r="A128" t="s">
        <v>64</v>
      </c>
      <c r="M128">
        <v>0.13169907626722038</v>
      </c>
      <c r="N128">
        <v>-2.3149740800920663E-3</v>
      </c>
    </row>
    <row r="129" spans="1:14" x14ac:dyDescent="0.25">
      <c r="A129" t="s">
        <v>65</v>
      </c>
      <c r="M129">
        <v>8.912867249764285E-2</v>
      </c>
      <c r="N129">
        <v>-4.1791110676872757E-5</v>
      </c>
    </row>
    <row r="148" spans="1:15" x14ac:dyDescent="0.25">
      <c r="A148" t="s">
        <v>53</v>
      </c>
      <c r="M148" t="s">
        <v>79</v>
      </c>
      <c r="N148" t="s">
        <v>80</v>
      </c>
    </row>
    <row r="149" spans="1:15" x14ac:dyDescent="0.25">
      <c r="A149" t="s">
        <v>56</v>
      </c>
      <c r="M149">
        <v>2.8526661665046445E-3</v>
      </c>
      <c r="N149">
        <v>-5.3063072677497964E-4</v>
      </c>
      <c r="O149">
        <v>-1</v>
      </c>
    </row>
    <row r="150" spans="1:15" x14ac:dyDescent="0.25">
      <c r="A150" t="s">
        <v>57</v>
      </c>
      <c r="M150">
        <v>3.7126905994463773E-3</v>
      </c>
      <c r="N150">
        <v>-6.5447784261504207E-3</v>
      </c>
    </row>
    <row r="151" spans="1:15" x14ac:dyDescent="0.25">
      <c r="A151" t="s">
        <v>58</v>
      </c>
      <c r="M151">
        <v>1.7977993454107665E-3</v>
      </c>
      <c r="N151">
        <v>-6.5530130625261205E-3</v>
      </c>
    </row>
    <row r="152" spans="1:15" x14ac:dyDescent="0.25">
      <c r="A152" t="s">
        <v>59</v>
      </c>
      <c r="M152">
        <v>1.2332869679849383E-2</v>
      </c>
      <c r="N152">
        <v>-1.9829755246309103E-2</v>
      </c>
    </row>
    <row r="153" spans="1:15" x14ac:dyDescent="0.25">
      <c r="A153" t="s">
        <v>60</v>
      </c>
      <c r="M153">
        <v>1.4700954724401491E-2</v>
      </c>
      <c r="N153">
        <v>-3.4514380967316301E-2</v>
      </c>
    </row>
    <row r="154" spans="1:15" x14ac:dyDescent="0.25">
      <c r="A154" t="s">
        <v>61</v>
      </c>
      <c r="M154">
        <v>3.2009054733548689E-2</v>
      </c>
      <c r="N154">
        <v>-9.093260590414845E-2</v>
      </c>
    </row>
    <row r="155" spans="1:15" x14ac:dyDescent="0.25">
      <c r="A155" t="s">
        <v>62</v>
      </c>
      <c r="M155">
        <v>5.7835803561973646E-2</v>
      </c>
      <c r="N155">
        <v>-0.15747680146986445</v>
      </c>
    </row>
    <row r="156" spans="1:15" x14ac:dyDescent="0.25">
      <c r="A156" t="s">
        <v>63</v>
      </c>
      <c r="M156">
        <v>0.32319637493814335</v>
      </c>
      <c r="N156">
        <v>-3.713548717866292E-2</v>
      </c>
    </row>
    <row r="157" spans="1:15" x14ac:dyDescent="0.25">
      <c r="A157" t="s">
        <v>64</v>
      </c>
      <c r="M157">
        <v>0.11553809544940291</v>
      </c>
      <c r="N157">
        <v>-4.9506831918051266E-7</v>
      </c>
    </row>
    <row r="158" spans="1:15" x14ac:dyDescent="0.25">
      <c r="A158" t="s">
        <v>91</v>
      </c>
      <c r="M158">
        <v>8.2505742751246808E-2</v>
      </c>
      <c r="N158">
        <v>0</v>
      </c>
    </row>
    <row r="6019" spans="1:2" x14ac:dyDescent="0.25">
      <c r="A6019" t="s">
        <v>36</v>
      </c>
      <c r="B6019">
        <v>2.4974937122957595E-2</v>
      </c>
    </row>
    <row r="6020" spans="1:2" x14ac:dyDescent="0.25">
      <c r="A6020" t="s">
        <v>37</v>
      </c>
    </row>
    <row r="6021" spans="1:2" x14ac:dyDescent="0.25">
      <c r="A6021" t="s">
        <v>38</v>
      </c>
    </row>
    <row r="6022" spans="1:2" x14ac:dyDescent="0.25">
      <c r="A6022" t="s">
        <v>39</v>
      </c>
    </row>
    <row r="6023" spans="1:2" x14ac:dyDescent="0.25">
      <c r="A6023" t="s">
        <v>40</v>
      </c>
    </row>
    <row r="6024" spans="1:2" x14ac:dyDescent="0.25">
      <c r="A6024" t="s">
        <v>41</v>
      </c>
    </row>
  </sheetData>
  <mergeCells count="10">
    <mergeCell ref="B3:P3"/>
    <mergeCell ref="Q3:AE3"/>
    <mergeCell ref="AF3:AT3"/>
    <mergeCell ref="AU3:BI3"/>
    <mergeCell ref="M45:P45"/>
    <mergeCell ref="AB45:AE45"/>
    <mergeCell ref="AQ45:AT45"/>
    <mergeCell ref="AU45:AX45"/>
    <mergeCell ref="AY45:BB45"/>
    <mergeCell ref="BC45:BI45"/>
  </mergeCells>
  <conditionalFormatting sqref="B17:C17">
    <cfRule type="expression" dxfId="8" priority="3">
      <formula>Settings.CanvasVisible=TRUE</formula>
    </cfRule>
  </conditionalFormatting>
  <conditionalFormatting sqref="S42:T42">
    <cfRule type="expression" dxfId="7" priority="2">
      <formula>Settings.CanvasVisible=TRUE</formula>
    </cfRule>
  </conditionalFormatting>
  <conditionalFormatting sqref="W42:X43">
    <cfRule type="expression" dxfId="6" priority="1">
      <formula>Settings.CanvasVisible=TRUE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A3D59-8CD8-411F-A6C8-6969A1567FBE}">
  <dimension ref="A1:J379"/>
  <sheetViews>
    <sheetView tabSelected="1" topLeftCell="A313" zoomScaleNormal="100" workbookViewId="0">
      <selection activeCell="N332" sqref="N332"/>
    </sheetView>
  </sheetViews>
  <sheetFormatPr baseColWidth="10" defaultRowHeight="15" x14ac:dyDescent="0.25"/>
  <cols>
    <col min="5" max="5" width="12.28515625" bestFit="1" customWidth="1"/>
    <col min="6" max="6" width="12.7109375" bestFit="1" customWidth="1"/>
  </cols>
  <sheetData>
    <row r="1" spans="1:9" x14ac:dyDescent="0.25">
      <c r="A1" t="s">
        <v>66</v>
      </c>
    </row>
    <row r="2" spans="1:9" x14ac:dyDescent="0.25">
      <c r="A2" t="s">
        <v>1</v>
      </c>
    </row>
    <row r="3" spans="1:9" x14ac:dyDescent="0.25">
      <c r="A3" t="s">
        <v>2</v>
      </c>
      <c r="B3" t="s">
        <v>48</v>
      </c>
      <c r="C3" t="s">
        <v>49</v>
      </c>
      <c r="D3" t="s">
        <v>55</v>
      </c>
      <c r="E3" t="s">
        <v>54</v>
      </c>
      <c r="F3" t="s">
        <v>48</v>
      </c>
      <c r="G3" t="s">
        <v>49</v>
      </c>
      <c r="H3" t="s">
        <v>54</v>
      </c>
      <c r="I3" t="s">
        <v>55</v>
      </c>
    </row>
    <row r="4" spans="1:9" x14ac:dyDescent="0.25">
      <c r="B4" t="s">
        <v>67</v>
      </c>
      <c r="C4" t="s">
        <v>67</v>
      </c>
      <c r="D4" t="s">
        <v>67</v>
      </c>
      <c r="E4" t="s">
        <v>67</v>
      </c>
      <c r="F4">
        <v>2018</v>
      </c>
      <c r="G4">
        <v>2018</v>
      </c>
      <c r="H4">
        <v>2018</v>
      </c>
      <c r="I4">
        <v>2018</v>
      </c>
    </row>
    <row r="5" spans="1:9" x14ac:dyDescent="0.25">
      <c r="A5" t="s">
        <v>51</v>
      </c>
    </row>
    <row r="6" spans="1:9" x14ac:dyDescent="0.25">
      <c r="A6" t="s">
        <v>23</v>
      </c>
      <c r="B6">
        <v>0.11332405511249856</v>
      </c>
      <c r="C6">
        <v>0</v>
      </c>
      <c r="D6">
        <v>0</v>
      </c>
      <c r="E6">
        <v>0</v>
      </c>
      <c r="F6">
        <v>0.10355827633393953</v>
      </c>
      <c r="G6">
        <v>0</v>
      </c>
      <c r="H6">
        <v>0</v>
      </c>
      <c r="I6">
        <v>0</v>
      </c>
    </row>
    <row r="7" spans="1:9" x14ac:dyDescent="0.25">
      <c r="A7" t="s">
        <v>24</v>
      </c>
      <c r="B7">
        <v>4.1670090108440201E-2</v>
      </c>
      <c r="C7">
        <v>1.7635993627200711E-2</v>
      </c>
      <c r="D7">
        <v>0</v>
      </c>
      <c r="E7">
        <v>0</v>
      </c>
      <c r="F7">
        <v>0.11744258049366953</v>
      </c>
      <c r="G7">
        <v>2.7388375094948802E-2</v>
      </c>
      <c r="H7">
        <v>5.2722505122714206E-3</v>
      </c>
      <c r="I7">
        <v>1.400445395869014E-7</v>
      </c>
    </row>
    <row r="8" spans="1:9" x14ac:dyDescent="0.25">
      <c r="A8" t="s">
        <v>25</v>
      </c>
      <c r="B8">
        <v>0.12276602158727123</v>
      </c>
      <c r="C8">
        <v>0.126267051098369</v>
      </c>
      <c r="D8">
        <v>1.5204113767940328E-2</v>
      </c>
      <c r="E8">
        <v>4.6755551977871367E-2</v>
      </c>
      <c r="F8">
        <v>0.1123073840816704</v>
      </c>
      <c r="G8">
        <v>9.9282417447232735E-2</v>
      </c>
      <c r="H8">
        <v>4.4202884863386228E-2</v>
      </c>
      <c r="I8">
        <v>1.2498945675069985E-2</v>
      </c>
    </row>
    <row r="9" spans="1:9" x14ac:dyDescent="0.25">
      <c r="A9" t="s">
        <v>26</v>
      </c>
      <c r="B9">
        <v>3.0066407433359043E-2</v>
      </c>
      <c r="C9">
        <v>0.12701332132869025</v>
      </c>
      <c r="D9">
        <v>3.5467830936517161E-2</v>
      </c>
      <c r="E9">
        <v>8.2377867843839853E-2</v>
      </c>
      <c r="F9">
        <v>4.6421090962103465E-2</v>
      </c>
      <c r="G9">
        <v>7.7916565020186762E-2</v>
      </c>
      <c r="H9">
        <v>3.6324211148493525E-2</v>
      </c>
      <c r="I9">
        <v>3.3663939594342947E-2</v>
      </c>
    </row>
    <row r="10" spans="1:9" x14ac:dyDescent="0.25">
      <c r="A10" t="s">
        <v>27</v>
      </c>
      <c r="B10">
        <v>8.4949731173656701E-2</v>
      </c>
      <c r="C10">
        <v>0.11747602255909095</v>
      </c>
      <c r="D10">
        <v>8.1475152027635042E-2</v>
      </c>
      <c r="E10">
        <v>3.3488085849228549E-2</v>
      </c>
      <c r="F10">
        <v>5.2944614190662972E-2</v>
      </c>
      <c r="G10">
        <v>6.7492599306795825E-2</v>
      </c>
      <c r="H10">
        <v>4.5513105265695214E-2</v>
      </c>
      <c r="I10">
        <v>1.5934120298892813E-2</v>
      </c>
    </row>
    <row r="11" spans="1:9" x14ac:dyDescent="0.25">
      <c r="A11" t="s">
        <v>28</v>
      </c>
      <c r="B11">
        <v>2.8202119114465452E-2</v>
      </c>
      <c r="C11">
        <v>6.3903268166415922E-2</v>
      </c>
      <c r="D11">
        <v>1.0832885742598438E-2</v>
      </c>
      <c r="E11">
        <v>2.4905478788046494E-2</v>
      </c>
      <c r="F11">
        <v>4.9337862193301635E-2</v>
      </c>
      <c r="G11">
        <v>8.3879818681679125E-2</v>
      </c>
      <c r="H11">
        <v>5.1082518716465436E-2</v>
      </c>
      <c r="I11">
        <v>2.0215451401664947E-2</v>
      </c>
    </row>
    <row r="12" spans="1:9" x14ac:dyDescent="0.25">
      <c r="A12" t="s">
        <v>29</v>
      </c>
      <c r="B12">
        <v>1.5161534229195483E-2</v>
      </c>
      <c r="C12">
        <v>5.5430938781166436E-2</v>
      </c>
      <c r="D12">
        <v>2.408192909948197E-2</v>
      </c>
      <c r="E12">
        <v>1.9879317527310369E-2</v>
      </c>
      <c r="F12">
        <v>1.8187278105678127E-2</v>
      </c>
      <c r="G12">
        <v>5.4882811478044836E-2</v>
      </c>
      <c r="H12">
        <v>2.3116665156765113E-2</v>
      </c>
      <c r="I12">
        <v>1.7683608282769072E-2</v>
      </c>
    </row>
    <row r="13" spans="1:9" x14ac:dyDescent="0.25">
      <c r="A13" t="s">
        <v>30</v>
      </c>
      <c r="B13">
        <v>8.8261723809875056E-3</v>
      </c>
      <c r="C13">
        <v>3.1439162884048667E-2</v>
      </c>
      <c r="D13">
        <v>7.7482922589991639E-4</v>
      </c>
      <c r="E13">
        <v>2.9327054990826901E-2</v>
      </c>
      <c r="F13">
        <v>6.5560678721115467E-3</v>
      </c>
      <c r="G13">
        <v>2.1585657481746463E-2</v>
      </c>
      <c r="H13">
        <v>3.3404248621607645E-3</v>
      </c>
      <c r="I13">
        <v>1.0449688668825341E-2</v>
      </c>
    </row>
    <row r="14" spans="1:9" x14ac:dyDescent="0.25">
      <c r="A14" t="s">
        <v>31</v>
      </c>
      <c r="B14">
        <v>5.8728688913113067E-3</v>
      </c>
      <c r="C14">
        <v>5.1528270649605799E-3</v>
      </c>
      <c r="D14">
        <v>8.4308226585147255E-4</v>
      </c>
      <c r="E14">
        <v>1.1556035024426635E-3</v>
      </c>
      <c r="F14">
        <v>7.4273755763196109E-3</v>
      </c>
      <c r="G14">
        <v>4.1644981039595859E-2</v>
      </c>
      <c r="H14">
        <v>2.764490926100243E-2</v>
      </c>
      <c r="I14">
        <v>1.2064011559704518E-2</v>
      </c>
    </row>
    <row r="15" spans="1:9" x14ac:dyDescent="0.25">
      <c r="A15" t="s">
        <v>32</v>
      </c>
      <c r="B15">
        <v>2.1296428205589105E-3</v>
      </c>
      <c r="C15">
        <v>2.7127716383130471E-3</v>
      </c>
      <c r="D15">
        <v>4.3419291594114668E-4</v>
      </c>
      <c r="E15">
        <v>1.9970950470378124E-3</v>
      </c>
      <c r="F15">
        <v>4.635298564497869E-3</v>
      </c>
      <c r="G15">
        <v>7.0332578616245575E-3</v>
      </c>
      <c r="H15">
        <v>2.4655789822989453E-3</v>
      </c>
      <c r="I15">
        <v>3.6012821893033758E-3</v>
      </c>
    </row>
    <row r="19" spans="1:9" x14ac:dyDescent="0.25">
      <c r="A19" t="s">
        <v>52</v>
      </c>
    </row>
    <row r="20" spans="1:9" x14ac:dyDescent="0.25">
      <c r="A20" t="s">
        <v>23</v>
      </c>
      <c r="B20">
        <v>8.3072198521587565E-2</v>
      </c>
      <c r="C20">
        <v>0</v>
      </c>
      <c r="D20">
        <v>0</v>
      </c>
      <c r="E20">
        <v>0</v>
      </c>
      <c r="F20">
        <v>8.912867249764285E-2</v>
      </c>
      <c r="G20">
        <v>4.1791110676872757E-5</v>
      </c>
      <c r="H20">
        <v>0</v>
      </c>
      <c r="I20">
        <v>4.1705996398508455E-5</v>
      </c>
    </row>
    <row r="21" spans="1:9" x14ac:dyDescent="0.25">
      <c r="A21" t="s">
        <v>24</v>
      </c>
      <c r="B21">
        <v>7.1246896961845982E-2</v>
      </c>
      <c r="C21">
        <v>2.1862002431165895E-3</v>
      </c>
      <c r="D21">
        <v>0</v>
      </c>
      <c r="E21">
        <v>0</v>
      </c>
      <c r="F21">
        <v>0.13169907626722038</v>
      </c>
      <c r="G21">
        <v>2.3149740800920663E-3</v>
      </c>
      <c r="H21">
        <v>0</v>
      </c>
      <c r="I21">
        <v>9.9924162799691697E-5</v>
      </c>
    </row>
    <row r="22" spans="1:9" x14ac:dyDescent="0.25">
      <c r="A22" t="s">
        <v>25</v>
      </c>
      <c r="B22">
        <v>0.17209878149284102</v>
      </c>
      <c r="C22">
        <v>1.8674696198188203E-2</v>
      </c>
      <c r="D22">
        <v>2.126642547993158E-3</v>
      </c>
      <c r="E22">
        <v>9.2835557273648883E-4</v>
      </c>
      <c r="F22">
        <v>0.21390353388279881</v>
      </c>
      <c r="G22">
        <v>1.240863095703296E-2</v>
      </c>
      <c r="H22">
        <v>7.9408784571282525E-4</v>
      </c>
      <c r="I22">
        <v>2.0443768748878658E-3</v>
      </c>
    </row>
    <row r="23" spans="1:9" x14ac:dyDescent="0.25">
      <c r="A23" t="s">
        <v>26</v>
      </c>
      <c r="B23">
        <v>0.23144241517949751</v>
      </c>
      <c r="C23">
        <v>1.9219354782748683E-2</v>
      </c>
      <c r="D23">
        <v>1.0301611421739312E-2</v>
      </c>
      <c r="E23">
        <v>4.5350587843973186E-3</v>
      </c>
      <c r="F23">
        <v>0.12494890495298368</v>
      </c>
      <c r="G23">
        <v>1.7256613526960316E-2</v>
      </c>
      <c r="H23">
        <v>3.3863547875737504E-3</v>
      </c>
      <c r="I23">
        <v>1.0116340777839187E-2</v>
      </c>
    </row>
    <row r="24" spans="1:9" x14ac:dyDescent="0.25">
      <c r="A24" t="s">
        <v>27</v>
      </c>
      <c r="B24">
        <v>3.9402470802922057E-2</v>
      </c>
      <c r="C24">
        <v>1.4743974886459057E-2</v>
      </c>
      <c r="D24">
        <v>8.8048780660937732E-3</v>
      </c>
      <c r="E24">
        <v>2.1426227086323809E-3</v>
      </c>
      <c r="F24">
        <v>7.0111400139865804E-2</v>
      </c>
      <c r="G24">
        <v>2.658450669859962E-2</v>
      </c>
      <c r="H24">
        <v>3.7455881108381271E-3</v>
      </c>
      <c r="I24">
        <v>1.3090506029578704E-2</v>
      </c>
    </row>
    <row r="25" spans="1:9" x14ac:dyDescent="0.25">
      <c r="A25" t="s">
        <v>28</v>
      </c>
      <c r="B25">
        <v>0.14526668940362475</v>
      </c>
      <c r="C25">
        <v>4.641239420566648E-2</v>
      </c>
      <c r="D25">
        <v>3.0366737415091119E-2</v>
      </c>
      <c r="E25">
        <v>2.2911706807716378E-3</v>
      </c>
      <c r="F25">
        <v>9.6451418911006517E-2</v>
      </c>
      <c r="G25">
        <v>2.7094346900287048E-2</v>
      </c>
      <c r="H25">
        <v>4.6326812742338297E-3</v>
      </c>
      <c r="I25">
        <v>1.5225542850923405E-2</v>
      </c>
    </row>
    <row r="26" spans="1:9" x14ac:dyDescent="0.25">
      <c r="A26" t="s">
        <v>29</v>
      </c>
      <c r="B26">
        <v>7.3844045301314248E-2</v>
      </c>
      <c r="C26">
        <v>3.2582577999501698E-2</v>
      </c>
      <c r="D26">
        <v>1.7672932303555395E-2</v>
      </c>
      <c r="E26">
        <v>2.672461122545862E-3</v>
      </c>
      <c r="F26">
        <v>6.0026865622137132E-2</v>
      </c>
      <c r="G26">
        <v>2.0072997712324878E-2</v>
      </c>
      <c r="H26">
        <v>1.3179794690439668E-3</v>
      </c>
      <c r="I26">
        <v>1.0082637415035326E-2</v>
      </c>
    </row>
    <row r="27" spans="1:9" x14ac:dyDescent="0.25">
      <c r="A27" t="s">
        <v>30</v>
      </c>
      <c r="B27">
        <v>1.3450430225571828E-2</v>
      </c>
      <c r="C27">
        <v>1.7091327172078234E-3</v>
      </c>
      <c r="D27">
        <v>4.3432102903093113E-4</v>
      </c>
      <c r="E27">
        <v>2.4700861521104574E-4</v>
      </c>
      <c r="F27">
        <v>2.9177628566100993E-2</v>
      </c>
      <c r="G27">
        <v>7.5800809225703772E-3</v>
      </c>
      <c r="H27">
        <v>6.8643530643765509E-4</v>
      </c>
      <c r="I27">
        <v>4.664548060053425E-3</v>
      </c>
    </row>
    <row r="28" spans="1:9" x14ac:dyDescent="0.25">
      <c r="A28" t="s">
        <v>31</v>
      </c>
      <c r="B28">
        <v>9.5865208747384148E-3</v>
      </c>
      <c r="C28">
        <v>7.0129012875005956E-3</v>
      </c>
      <c r="D28">
        <v>8.1531714498623165E-4</v>
      </c>
      <c r="E28">
        <v>1.1019558660512118E-3</v>
      </c>
      <c r="F28">
        <v>3.1110021530659164E-2</v>
      </c>
      <c r="G28">
        <v>9.1428528390469048E-3</v>
      </c>
      <c r="H28">
        <v>7.0535148194701897E-4</v>
      </c>
      <c r="I28">
        <v>4.2367220855694578E-3</v>
      </c>
    </row>
    <row r="29" spans="1:9" x14ac:dyDescent="0.25">
      <c r="A29" t="s">
        <v>32</v>
      </c>
      <c r="B29">
        <v>1.7305977260491111E-2</v>
      </c>
      <c r="C29">
        <v>7.4234165517656186E-4</v>
      </c>
      <c r="D29">
        <v>2.0713612338858569E-4</v>
      </c>
      <c r="E29">
        <v>2.3997942212380355E-4</v>
      </c>
      <c r="F29">
        <v>2.632326071544509E-2</v>
      </c>
      <c r="G29">
        <v>4.6224221665483152E-3</v>
      </c>
      <c r="H29">
        <v>9.4799715813638215E-4</v>
      </c>
      <c r="I29">
        <v>1.6939462594347662E-3</v>
      </c>
    </row>
    <row r="33" spans="1:9" x14ac:dyDescent="0.25">
      <c r="A33" t="s">
        <v>53</v>
      </c>
    </row>
    <row r="34" spans="1:9" x14ac:dyDescent="0.25">
      <c r="A34" t="s">
        <v>23</v>
      </c>
      <c r="B34">
        <v>7.5428758356845413E-2</v>
      </c>
      <c r="C34">
        <v>1.4758800824860697E-6</v>
      </c>
      <c r="D34">
        <v>0</v>
      </c>
      <c r="E34">
        <v>0</v>
      </c>
      <c r="F34">
        <v>8.2505742751246808E-2</v>
      </c>
      <c r="G34">
        <v>0</v>
      </c>
      <c r="H34">
        <v>0</v>
      </c>
      <c r="I34">
        <v>0</v>
      </c>
    </row>
    <row r="35" spans="1:9" x14ac:dyDescent="0.25">
      <c r="A35" t="s">
        <v>24</v>
      </c>
      <c r="B35">
        <v>5.4965941462602377E-2</v>
      </c>
      <c r="C35">
        <v>0</v>
      </c>
      <c r="D35">
        <v>5.2089885264214227E-7</v>
      </c>
      <c r="E35">
        <v>0</v>
      </c>
      <c r="F35">
        <v>0.11553809544940291</v>
      </c>
      <c r="G35">
        <v>4.9506831918051266E-7</v>
      </c>
      <c r="H35">
        <v>4.9506831918051266E-7</v>
      </c>
      <c r="I35">
        <v>0</v>
      </c>
    </row>
    <row r="36" spans="1:9" x14ac:dyDescent="0.25">
      <c r="A36" t="s">
        <v>25</v>
      </c>
      <c r="B36">
        <v>0.38779869099854664</v>
      </c>
      <c r="C36">
        <v>8.408522912300341E-3</v>
      </c>
      <c r="D36">
        <v>4.5144567228985673E-6</v>
      </c>
      <c r="E36">
        <v>3.329672282564014E-3</v>
      </c>
      <c r="F36">
        <v>0.32319637493814335</v>
      </c>
      <c r="G36">
        <v>3.713548717866292E-2</v>
      </c>
      <c r="H36">
        <v>1.9623105478744516E-3</v>
      </c>
      <c r="I36">
        <v>1.2471637329715681E-2</v>
      </c>
    </row>
    <row r="37" spans="1:9" x14ac:dyDescent="0.25">
      <c r="A37" t="s">
        <v>26</v>
      </c>
      <c r="B37">
        <v>8.5701144180374778E-2</v>
      </c>
      <c r="C37">
        <v>0.27107150890767429</v>
      </c>
      <c r="D37">
        <v>0.23337596890442211</v>
      </c>
      <c r="E37">
        <v>1.0733207675166782E-2</v>
      </c>
      <c r="F37">
        <v>5.7835803561973646E-2</v>
      </c>
      <c r="G37">
        <v>0.15747680146986445</v>
      </c>
      <c r="H37">
        <v>1.2447593511680816E-2</v>
      </c>
      <c r="I37">
        <v>0.12758409779170318</v>
      </c>
    </row>
    <row r="38" spans="1:9" x14ac:dyDescent="0.25">
      <c r="A38" t="s">
        <v>27</v>
      </c>
      <c r="B38">
        <v>2.390838917151993E-3</v>
      </c>
      <c r="C38">
        <v>6.5397895967991129E-2</v>
      </c>
      <c r="D38">
        <v>2.8504887463709633E-2</v>
      </c>
      <c r="E38">
        <v>6.139661143142051E-4</v>
      </c>
      <c r="F38">
        <v>3.2009054733548689E-2</v>
      </c>
      <c r="G38">
        <v>9.093260590414845E-2</v>
      </c>
      <c r="H38">
        <v>4.3955548343693656E-3</v>
      </c>
      <c r="I38">
        <v>8.1694721830765288E-2</v>
      </c>
    </row>
    <row r="39" spans="1:9" x14ac:dyDescent="0.25">
      <c r="A39" t="s">
        <v>28</v>
      </c>
      <c r="B39">
        <v>9.6123201607563335E-4</v>
      </c>
      <c r="C39">
        <v>2.6137836260828298E-2</v>
      </c>
      <c r="D39">
        <v>4.0233359213324672E-3</v>
      </c>
      <c r="E39">
        <v>1.0705339586550427E-3</v>
      </c>
      <c r="F39">
        <v>1.4700954724401491E-2</v>
      </c>
      <c r="G39">
        <v>3.4514380967316301E-2</v>
      </c>
      <c r="H39">
        <v>2.4221135004520045E-3</v>
      </c>
      <c r="I39">
        <v>2.4223676355225182E-2</v>
      </c>
    </row>
    <row r="40" spans="1:9" x14ac:dyDescent="0.25">
      <c r="A40" t="s">
        <v>29</v>
      </c>
      <c r="B40">
        <v>1.3073693036563369E-3</v>
      </c>
      <c r="C40">
        <v>1.0472845065321153E-2</v>
      </c>
      <c r="D40">
        <v>6.6258334056080504E-4</v>
      </c>
      <c r="E40">
        <v>5.4442611748647908E-4</v>
      </c>
      <c r="F40">
        <v>1.2332869679849383E-2</v>
      </c>
      <c r="G40">
        <v>1.9829755246309103E-2</v>
      </c>
      <c r="H40">
        <v>2.6590862025664109E-3</v>
      </c>
      <c r="I40">
        <v>4.6995597869008117E-3</v>
      </c>
    </row>
    <row r="41" spans="1:9" x14ac:dyDescent="0.25">
      <c r="A41" t="s">
        <v>30</v>
      </c>
      <c r="B41">
        <v>1.3967902733599046E-3</v>
      </c>
      <c r="C41">
        <v>4.2964605530678305E-3</v>
      </c>
      <c r="D41">
        <v>0</v>
      </c>
      <c r="E41">
        <v>5.5215278380067083E-4</v>
      </c>
      <c r="F41">
        <v>1.7977993454107665E-3</v>
      </c>
      <c r="G41">
        <v>6.5530130625261205E-3</v>
      </c>
      <c r="H41">
        <v>7.1127290530529567E-4</v>
      </c>
      <c r="I41">
        <v>1.106601460448241E-3</v>
      </c>
    </row>
    <row r="42" spans="1:9" x14ac:dyDescent="0.25">
      <c r="A42" t="s">
        <v>31</v>
      </c>
      <c r="B42">
        <v>2.136553460587187E-4</v>
      </c>
      <c r="C42">
        <v>3.828085668067104E-3</v>
      </c>
      <c r="D42">
        <v>0</v>
      </c>
      <c r="E42">
        <v>6.9279547401404924E-5</v>
      </c>
      <c r="F42">
        <v>3.7126905994463773E-3</v>
      </c>
      <c r="G42">
        <v>6.5447784261504207E-3</v>
      </c>
      <c r="H42">
        <v>1.8637671989415701E-4</v>
      </c>
      <c r="I42">
        <v>2.9842388234655182E-3</v>
      </c>
    </row>
    <row r="43" spans="1:9" x14ac:dyDescent="0.25">
      <c r="A43" t="s">
        <v>32</v>
      </c>
      <c r="B43">
        <v>1.8057826891594266E-4</v>
      </c>
      <c r="C43">
        <v>3.9848762227123889E-5</v>
      </c>
      <c r="D43">
        <v>0</v>
      </c>
      <c r="E43">
        <v>2.6044942632107114E-7</v>
      </c>
      <c r="F43">
        <v>2.8526661665046445E-3</v>
      </c>
      <c r="G43">
        <v>5.3063072677497964E-4</v>
      </c>
      <c r="H43">
        <v>3.2029270023248567E-4</v>
      </c>
      <c r="I43">
        <v>2.2294576640429092E-5</v>
      </c>
    </row>
    <row r="45" spans="1:9" x14ac:dyDescent="0.25">
      <c r="B45" t="s">
        <v>68</v>
      </c>
      <c r="C45" t="s">
        <v>69</v>
      </c>
      <c r="E45" t="s">
        <v>76</v>
      </c>
    </row>
    <row r="46" spans="1:9" x14ac:dyDescent="0.25">
      <c r="A46" t="s">
        <v>56</v>
      </c>
      <c r="B46">
        <v>-2.1296428205589105E-3</v>
      </c>
      <c r="C46">
        <v>4.635298564497869E-3</v>
      </c>
      <c r="D46">
        <v>-1</v>
      </c>
      <c r="E46" s="118">
        <f>C46+B46</f>
        <v>2.5056557439389585E-3</v>
      </c>
      <c r="G46" s="114">
        <f>C46-B46</f>
        <v>6.7649413850567799E-3</v>
      </c>
    </row>
    <row r="47" spans="1:9" x14ac:dyDescent="0.25">
      <c r="A47" t="s">
        <v>57</v>
      </c>
      <c r="B47">
        <v>-5.8728688913113067E-3</v>
      </c>
      <c r="C47">
        <v>7.4273755763196109E-3</v>
      </c>
      <c r="E47" s="118">
        <f t="shared" ref="E47:E55" si="0">C47+B47</f>
        <v>1.5545066850083042E-3</v>
      </c>
      <c r="G47" s="114">
        <f t="shared" ref="G47:G55" si="1">C47-B47</f>
        <v>1.3300244467630918E-2</v>
      </c>
    </row>
    <row r="48" spans="1:9" x14ac:dyDescent="0.25">
      <c r="A48" t="s">
        <v>58</v>
      </c>
      <c r="B48">
        <v>-8.8261723809875056E-3</v>
      </c>
      <c r="C48">
        <v>6.5560678721115467E-3</v>
      </c>
      <c r="E48" s="118">
        <f t="shared" si="0"/>
        <v>-2.270104508875959E-3</v>
      </c>
      <c r="G48" s="114">
        <f t="shared" si="1"/>
        <v>1.5382240253099052E-2</v>
      </c>
      <c r="I48" s="123"/>
    </row>
    <row r="49" spans="1:9" x14ac:dyDescent="0.25">
      <c r="A49" t="s">
        <v>59</v>
      </c>
      <c r="B49">
        <v>-1.5161534229195483E-2</v>
      </c>
      <c r="C49">
        <v>1.8187278105678127E-2</v>
      </c>
      <c r="E49" s="118">
        <f t="shared" si="0"/>
        <v>3.0257438764826443E-3</v>
      </c>
      <c r="F49">
        <f>B55*D46</f>
        <v>0.11332405511249856</v>
      </c>
      <c r="G49" s="114">
        <f t="shared" si="1"/>
        <v>3.3348812334873607E-2</v>
      </c>
    </row>
    <row r="50" spans="1:9" x14ac:dyDescent="0.25">
      <c r="A50" t="s">
        <v>60</v>
      </c>
      <c r="B50">
        <v>-2.8202119114465452E-2</v>
      </c>
      <c r="C50">
        <v>4.9337862193301635E-2</v>
      </c>
      <c r="E50" s="119">
        <f>C50+B50</f>
        <v>2.1135743078836183E-2</v>
      </c>
      <c r="G50" s="114">
        <f t="shared" si="1"/>
        <v>7.7539981307767084E-2</v>
      </c>
      <c r="I50" s="114">
        <f>B51</f>
        <v>-8.4949731173656701E-2</v>
      </c>
    </row>
    <row r="51" spans="1:9" x14ac:dyDescent="0.25">
      <c r="A51" t="s">
        <v>61</v>
      </c>
      <c r="B51">
        <v>-8.4949731173656701E-2</v>
      </c>
      <c r="C51">
        <v>5.2944614190662972E-2</v>
      </c>
      <c r="E51" s="118">
        <f t="shared" si="0"/>
        <v>-3.2005116982993728E-2</v>
      </c>
      <c r="G51" s="114">
        <f t="shared" si="1"/>
        <v>0.13789434536431966</v>
      </c>
    </row>
    <row r="52" spans="1:9" x14ac:dyDescent="0.25">
      <c r="A52" t="s">
        <v>62</v>
      </c>
      <c r="B52">
        <v>-3.0066407433359043E-2</v>
      </c>
      <c r="C52">
        <v>4.6421090962103465E-2</v>
      </c>
      <c r="E52" s="119">
        <f t="shared" si="0"/>
        <v>1.6354683528744422E-2</v>
      </c>
      <c r="G52" s="114">
        <f t="shared" si="1"/>
        <v>7.6487498395462511E-2</v>
      </c>
    </row>
    <row r="53" spans="1:9" x14ac:dyDescent="0.25">
      <c r="A53" t="s">
        <v>63</v>
      </c>
      <c r="B53">
        <v>-0.12276602158727123</v>
      </c>
      <c r="C53">
        <v>0.1123073840816704</v>
      </c>
      <c r="E53" s="118">
        <f t="shared" si="0"/>
        <v>-1.0458637505600832E-2</v>
      </c>
      <c r="G53" s="114">
        <f>C53-B53</f>
        <v>0.23507340566894164</v>
      </c>
      <c r="H53" s="114">
        <f>SUM(C53:C55)</f>
        <v>0.33330824090927946</v>
      </c>
    </row>
    <row r="54" spans="1:9" x14ac:dyDescent="0.25">
      <c r="A54" t="s">
        <v>64</v>
      </c>
      <c r="B54">
        <v>-4.1670090108440201E-2</v>
      </c>
      <c r="C54">
        <v>0.11744258049366953</v>
      </c>
      <c r="E54" s="119">
        <f t="shared" si="0"/>
        <v>7.5772490385229319E-2</v>
      </c>
      <c r="G54" s="114">
        <f t="shared" si="1"/>
        <v>0.15911267060210973</v>
      </c>
    </row>
    <row r="55" spans="1:9" x14ac:dyDescent="0.25">
      <c r="A55" t="s">
        <v>92</v>
      </c>
      <c r="B55">
        <v>-0.11332405511249856</v>
      </c>
      <c r="C55">
        <v>0.10355827633393953</v>
      </c>
      <c r="E55" s="118">
        <f t="shared" si="0"/>
        <v>-9.7657787785590255E-3</v>
      </c>
      <c r="G55" s="114">
        <f t="shared" si="1"/>
        <v>0.21688233144643809</v>
      </c>
    </row>
    <row r="74" spans="1:8" x14ac:dyDescent="0.25">
      <c r="B74" t="s">
        <v>81</v>
      </c>
      <c r="C74" t="s">
        <v>82</v>
      </c>
      <c r="E74" t="s">
        <v>76</v>
      </c>
    </row>
    <row r="75" spans="1:8" x14ac:dyDescent="0.25">
      <c r="A75" t="s">
        <v>56</v>
      </c>
      <c r="B75">
        <v>-2.7127716383130471E-3</v>
      </c>
      <c r="C75">
        <v>7.0332578616245575E-3</v>
      </c>
      <c r="D75">
        <v>-1</v>
      </c>
      <c r="E75" s="114">
        <f>C75+B75</f>
        <v>4.32048622331151E-3</v>
      </c>
      <c r="G75" s="114">
        <v>-2.7127716383130471E-3</v>
      </c>
      <c r="H75" s="114">
        <v>7.0332578616245575E-3</v>
      </c>
    </row>
    <row r="76" spans="1:8" x14ac:dyDescent="0.25">
      <c r="A76" t="s">
        <v>57</v>
      </c>
      <c r="B76">
        <v>-5.1528270649605799E-3</v>
      </c>
      <c r="C76">
        <v>4.1644981039595859E-2</v>
      </c>
      <c r="E76" s="119">
        <f t="shared" ref="E76:E84" si="2">C76+B76</f>
        <v>3.6492153974635282E-2</v>
      </c>
      <c r="G76" s="114">
        <v>-5.1528270649605799E-3</v>
      </c>
      <c r="H76" s="114">
        <v>4.1644981039595859E-2</v>
      </c>
    </row>
    <row r="77" spans="1:8" x14ac:dyDescent="0.25">
      <c r="A77" t="s">
        <v>58</v>
      </c>
      <c r="B77">
        <v>-3.1439162884048667E-2</v>
      </c>
      <c r="C77">
        <v>2.1585657481746463E-2</v>
      </c>
      <c r="E77" s="114">
        <f t="shared" si="2"/>
        <v>-9.853505402302204E-3</v>
      </c>
      <c r="G77" s="114">
        <v>-3.1439162884048667E-2</v>
      </c>
      <c r="H77" s="114">
        <v>2.1585657481746463E-2</v>
      </c>
    </row>
    <row r="78" spans="1:8" x14ac:dyDescent="0.25">
      <c r="A78" t="s">
        <v>59</v>
      </c>
      <c r="B78">
        <v>-5.5430938781166436E-2</v>
      </c>
      <c r="C78">
        <v>5.4882811478044836E-2</v>
      </c>
      <c r="E78" s="114">
        <f t="shared" si="2"/>
        <v>-5.4812730312159968E-4</v>
      </c>
      <c r="G78" s="114">
        <v>-5.5430938781166436E-2</v>
      </c>
      <c r="H78" s="114">
        <v>5.4882811478044836E-2</v>
      </c>
    </row>
    <row r="79" spans="1:8" x14ac:dyDescent="0.25">
      <c r="A79" t="s">
        <v>60</v>
      </c>
      <c r="B79">
        <v>-6.3903268166415922E-2</v>
      </c>
      <c r="C79">
        <v>8.3879818681679125E-2</v>
      </c>
      <c r="E79" s="119">
        <f t="shared" si="2"/>
        <v>1.9976550515263203E-2</v>
      </c>
      <c r="G79" s="114">
        <v>-6.3903268166415922E-2</v>
      </c>
      <c r="H79" s="114">
        <v>8.3879818681679125E-2</v>
      </c>
    </row>
    <row r="80" spans="1:8" x14ac:dyDescent="0.25">
      <c r="A80" t="s">
        <v>61</v>
      </c>
      <c r="B80">
        <v>-0.11747602255909095</v>
      </c>
      <c r="C80">
        <v>6.7492599306795825E-2</v>
      </c>
      <c r="E80" s="114">
        <f t="shared" si="2"/>
        <v>-4.9983423252295128E-2</v>
      </c>
      <c r="G80" s="114">
        <v>-0.11747602255909095</v>
      </c>
      <c r="H80" s="114">
        <v>6.7492599306795825E-2</v>
      </c>
    </row>
    <row r="81" spans="1:8" x14ac:dyDescent="0.25">
      <c r="A81" t="s">
        <v>62</v>
      </c>
      <c r="B81">
        <v>-0.12701332132869025</v>
      </c>
      <c r="C81">
        <v>7.7916565020186762E-2</v>
      </c>
      <c r="E81" s="114">
        <f t="shared" si="2"/>
        <v>-4.9096756308503492E-2</v>
      </c>
      <c r="G81" s="114">
        <v>-0.12701332132869025</v>
      </c>
      <c r="H81" s="114">
        <v>7.7916565020186762E-2</v>
      </c>
    </row>
    <row r="82" spans="1:8" x14ac:dyDescent="0.25">
      <c r="A82" t="s">
        <v>63</v>
      </c>
      <c r="B82">
        <v>-0.126267051098369</v>
      </c>
      <c r="C82">
        <v>9.9282417447232735E-2</v>
      </c>
      <c r="E82" s="114">
        <f t="shared" si="2"/>
        <v>-2.6984633651136264E-2</v>
      </c>
      <c r="G82" s="114">
        <v>-0.126267051098369</v>
      </c>
      <c r="H82" s="114">
        <v>9.9282417447232735E-2</v>
      </c>
    </row>
    <row r="83" spans="1:8" x14ac:dyDescent="0.25">
      <c r="A83" t="s">
        <v>64</v>
      </c>
      <c r="B83">
        <v>-1.7635993627200711E-2</v>
      </c>
      <c r="C83">
        <v>2.7388375094948802E-2</v>
      </c>
      <c r="E83" s="119">
        <f t="shared" si="2"/>
        <v>9.7523814677480912E-3</v>
      </c>
      <c r="G83" s="114">
        <v>-1.7635993627200711E-2</v>
      </c>
      <c r="H83" s="114">
        <v>2.7388375094948802E-2</v>
      </c>
    </row>
    <row r="84" spans="1:8" x14ac:dyDescent="0.25">
      <c r="A84" t="s">
        <v>65</v>
      </c>
      <c r="B84">
        <v>0</v>
      </c>
      <c r="C84">
        <v>0</v>
      </c>
      <c r="E84" s="114">
        <f t="shared" si="2"/>
        <v>0</v>
      </c>
    </row>
    <row r="103" spans="1:8" x14ac:dyDescent="0.25">
      <c r="B103" t="s">
        <v>83</v>
      </c>
      <c r="C103" t="s">
        <v>84</v>
      </c>
      <c r="E103" t="s">
        <v>76</v>
      </c>
    </row>
    <row r="104" spans="1:8" x14ac:dyDescent="0.25">
      <c r="A104" t="s">
        <v>56</v>
      </c>
      <c r="B104">
        <v>-1.7305977260491111E-2</v>
      </c>
      <c r="C104">
        <v>2.632326071544509E-2</v>
      </c>
      <c r="D104">
        <v>-1</v>
      </c>
      <c r="E104" s="119">
        <f>C104+B104</f>
        <v>9.0172834549539782E-3</v>
      </c>
    </row>
    <row r="105" spans="1:8" x14ac:dyDescent="0.25">
      <c r="A105" t="s">
        <v>57</v>
      </c>
      <c r="B105">
        <v>-9.5865208747384148E-3</v>
      </c>
      <c r="C105">
        <v>3.1110021530659164E-2</v>
      </c>
      <c r="E105" s="119">
        <f t="shared" ref="E105:E113" si="3">C105+B105</f>
        <v>2.1523500655920749E-2</v>
      </c>
    </row>
    <row r="106" spans="1:8" x14ac:dyDescent="0.25">
      <c r="A106" t="s">
        <v>58</v>
      </c>
      <c r="B106">
        <v>-1.3450430225571828E-2</v>
      </c>
      <c r="C106">
        <v>2.9177628566100993E-2</v>
      </c>
      <c r="E106" s="119">
        <f t="shared" si="3"/>
        <v>1.5727198340529165E-2</v>
      </c>
    </row>
    <row r="107" spans="1:8" x14ac:dyDescent="0.25">
      <c r="A107" t="s">
        <v>59</v>
      </c>
      <c r="B107">
        <v>-7.3844045301314248E-2</v>
      </c>
      <c r="C107">
        <v>6.0026865622137132E-2</v>
      </c>
      <c r="E107" s="114">
        <f t="shared" si="3"/>
        <v>-1.3817179679177116E-2</v>
      </c>
    </row>
    <row r="108" spans="1:8" x14ac:dyDescent="0.25">
      <c r="A108" t="s">
        <v>60</v>
      </c>
      <c r="B108">
        <v>-0.14526668940362475</v>
      </c>
      <c r="C108">
        <v>9.6451418911006517E-2</v>
      </c>
      <c r="E108" s="114">
        <f t="shared" si="3"/>
        <v>-4.8815270492618232E-2</v>
      </c>
      <c r="G108" s="123">
        <f>E108+E107</f>
        <v>-6.2632450171795348E-2</v>
      </c>
    </row>
    <row r="109" spans="1:8" x14ac:dyDescent="0.25">
      <c r="A109" t="s">
        <v>61</v>
      </c>
      <c r="B109">
        <v>-3.9402470802922057E-2</v>
      </c>
      <c r="C109">
        <v>7.0111400139865804E-2</v>
      </c>
      <c r="E109" s="119">
        <f t="shared" si="3"/>
        <v>3.0708929336943747E-2</v>
      </c>
    </row>
    <row r="110" spans="1:8" x14ac:dyDescent="0.25">
      <c r="A110" t="s">
        <v>62</v>
      </c>
      <c r="B110">
        <v>-0.23144241517949751</v>
      </c>
      <c r="C110">
        <v>0.12494890495298368</v>
      </c>
      <c r="E110" s="114">
        <f>C110+B110</f>
        <v>-0.10649351022651384</v>
      </c>
    </row>
    <row r="111" spans="1:8" x14ac:dyDescent="0.25">
      <c r="A111" t="s">
        <v>63</v>
      </c>
      <c r="B111">
        <v>-0.17209878149284102</v>
      </c>
      <c r="C111">
        <v>0.21390353388279881</v>
      </c>
      <c r="E111" s="119">
        <f t="shared" si="3"/>
        <v>4.1804752389957789E-2</v>
      </c>
      <c r="H111" s="114">
        <f>-B108-B107</f>
        <v>0.219110734704939</v>
      </c>
    </row>
    <row r="112" spans="1:8" x14ac:dyDescent="0.25">
      <c r="A112" t="s">
        <v>64</v>
      </c>
      <c r="B112">
        <v>-7.1246896961845982E-2</v>
      </c>
      <c r="C112">
        <v>0.13169907626722038</v>
      </c>
      <c r="E112" s="119">
        <f t="shared" si="3"/>
        <v>6.0452179305374401E-2</v>
      </c>
      <c r="G112" s="114">
        <f>C112+C111+C110</f>
        <v>0.47055151510300286</v>
      </c>
    </row>
    <row r="113" spans="1:5" x14ac:dyDescent="0.25">
      <c r="A113" t="s">
        <v>65</v>
      </c>
      <c r="B113">
        <v>-8.3072198521587565E-2</v>
      </c>
      <c r="C113">
        <v>8.912867249764285E-2</v>
      </c>
      <c r="E113" s="119">
        <f t="shared" si="3"/>
        <v>6.0564739760552849E-3</v>
      </c>
    </row>
    <row r="133" spans="1:8" x14ac:dyDescent="0.25">
      <c r="B133" t="s">
        <v>85</v>
      </c>
      <c r="C133" t="s">
        <v>86</v>
      </c>
      <c r="E133" t="s">
        <v>76</v>
      </c>
    </row>
    <row r="134" spans="1:8" x14ac:dyDescent="0.25">
      <c r="A134" t="s">
        <v>56</v>
      </c>
      <c r="B134">
        <v>-7.4234165517656186E-4</v>
      </c>
      <c r="C134">
        <v>4.6224221665483152E-3</v>
      </c>
      <c r="D134">
        <v>-1</v>
      </c>
      <c r="E134" s="114">
        <f>C134+B134</f>
        <v>3.8800805113717533E-3</v>
      </c>
    </row>
    <row r="135" spans="1:8" x14ac:dyDescent="0.25">
      <c r="A135" t="s">
        <v>57</v>
      </c>
      <c r="B135">
        <v>-7.0129012875005956E-3</v>
      </c>
      <c r="C135">
        <v>9.1428528390469048E-3</v>
      </c>
      <c r="E135" s="114">
        <f t="shared" ref="E135:E143" si="4">C135+B135</f>
        <v>2.1299515515463092E-3</v>
      </c>
    </row>
    <row r="136" spans="1:8" x14ac:dyDescent="0.25">
      <c r="A136" t="s">
        <v>58</v>
      </c>
      <c r="B136">
        <v>-1.7091327172078234E-3</v>
      </c>
      <c r="C136">
        <v>7.5800809225703772E-3</v>
      </c>
      <c r="E136" s="119">
        <f t="shared" si="4"/>
        <v>5.8709482053625542E-3</v>
      </c>
    </row>
    <row r="137" spans="1:8" x14ac:dyDescent="0.25">
      <c r="A137" t="s">
        <v>59</v>
      </c>
      <c r="B137">
        <v>-3.2582577999501698E-2</v>
      </c>
      <c r="C137">
        <v>2.0072997712324878E-2</v>
      </c>
      <c r="E137" s="114">
        <f t="shared" si="4"/>
        <v>-1.250958028717682E-2</v>
      </c>
    </row>
    <row r="138" spans="1:8" x14ac:dyDescent="0.25">
      <c r="A138" t="s">
        <v>60</v>
      </c>
      <c r="B138">
        <v>-4.641239420566648E-2</v>
      </c>
      <c r="C138">
        <v>2.7094346900287048E-2</v>
      </c>
      <c r="E138" s="114">
        <f t="shared" si="4"/>
        <v>-1.9318047305379431E-2</v>
      </c>
    </row>
    <row r="139" spans="1:8" x14ac:dyDescent="0.25">
      <c r="A139" t="s">
        <v>61</v>
      </c>
      <c r="B139">
        <v>-1.4743974886459057E-2</v>
      </c>
      <c r="C139">
        <v>2.658450669859962E-2</v>
      </c>
      <c r="E139" s="119">
        <f t="shared" si="4"/>
        <v>1.1840531812140563E-2</v>
      </c>
      <c r="G139" s="118">
        <f>-B137-B138</f>
        <v>7.8994972205168185E-2</v>
      </c>
      <c r="H139" s="114">
        <f>C139+C138</f>
        <v>5.3678853598886668E-2</v>
      </c>
    </row>
    <row r="140" spans="1:8" x14ac:dyDescent="0.25">
      <c r="A140" t="s">
        <v>62</v>
      </c>
      <c r="B140">
        <v>-1.9219354782748683E-2</v>
      </c>
      <c r="C140">
        <v>1.7256613526960316E-2</v>
      </c>
      <c r="E140" s="114">
        <f t="shared" si="4"/>
        <v>-1.9627412557883667E-3</v>
      </c>
    </row>
    <row r="141" spans="1:8" x14ac:dyDescent="0.25">
      <c r="A141" t="s">
        <v>63</v>
      </c>
      <c r="B141">
        <v>-1.8674696198188203E-2</v>
      </c>
      <c r="C141">
        <v>1.240863095703296E-2</v>
      </c>
      <c r="E141" s="114">
        <f t="shared" si="4"/>
        <v>-6.2660652411552428E-3</v>
      </c>
    </row>
    <row r="142" spans="1:8" x14ac:dyDescent="0.25">
      <c r="A142" t="s">
        <v>64</v>
      </c>
      <c r="B142">
        <v>-2.1862002431165895E-3</v>
      </c>
      <c r="C142">
        <v>2.3149740800920663E-3</v>
      </c>
      <c r="E142" s="114">
        <f t="shared" si="4"/>
        <v>1.2877383697547677E-4</v>
      </c>
    </row>
    <row r="143" spans="1:8" x14ac:dyDescent="0.25">
      <c r="A143" t="s">
        <v>65</v>
      </c>
      <c r="B143">
        <v>0</v>
      </c>
      <c r="C143">
        <v>4.1791110676872757E-5</v>
      </c>
      <c r="E143" s="114">
        <f t="shared" si="4"/>
        <v>4.1791110676872757E-5</v>
      </c>
    </row>
    <row r="162" spans="1:5" x14ac:dyDescent="0.25">
      <c r="B162" t="s">
        <v>87</v>
      </c>
      <c r="C162" t="s">
        <v>88</v>
      </c>
      <c r="E162" t="s">
        <v>76</v>
      </c>
    </row>
    <row r="163" spans="1:5" x14ac:dyDescent="0.25">
      <c r="A163" t="s">
        <v>56</v>
      </c>
      <c r="B163">
        <v>-1.8057826891594266E-4</v>
      </c>
      <c r="C163">
        <v>2.8526661665046445E-3</v>
      </c>
      <c r="D163">
        <v>-1</v>
      </c>
      <c r="E163" s="114">
        <f>C163+B163</f>
        <v>2.6720878975887018E-3</v>
      </c>
    </row>
    <row r="164" spans="1:5" x14ac:dyDescent="0.25">
      <c r="A164" t="s">
        <v>57</v>
      </c>
      <c r="B164">
        <v>-2.136553460587187E-4</v>
      </c>
      <c r="C164">
        <v>3.7126905994463773E-3</v>
      </c>
      <c r="E164" s="114">
        <f t="shared" ref="E164:E172" si="5">C164+B164</f>
        <v>3.4990352533876587E-3</v>
      </c>
    </row>
    <row r="165" spans="1:5" x14ac:dyDescent="0.25">
      <c r="A165" t="s">
        <v>58</v>
      </c>
      <c r="B165">
        <v>-1.3967902733599046E-3</v>
      </c>
      <c r="C165">
        <v>1.7977993454107665E-3</v>
      </c>
      <c r="E165" s="114">
        <f t="shared" si="5"/>
        <v>4.0100907205086194E-4</v>
      </c>
    </row>
    <row r="166" spans="1:5" x14ac:dyDescent="0.25">
      <c r="A166" t="s">
        <v>59</v>
      </c>
      <c r="B166">
        <v>-1.3073693036563369E-3</v>
      </c>
      <c r="C166">
        <v>1.2332869679849383E-2</v>
      </c>
      <c r="E166" s="119">
        <f t="shared" si="5"/>
        <v>1.1025500376193046E-2</v>
      </c>
    </row>
    <row r="167" spans="1:5" x14ac:dyDescent="0.25">
      <c r="A167" t="s">
        <v>60</v>
      </c>
      <c r="B167">
        <v>-9.6123201607563335E-4</v>
      </c>
      <c r="C167">
        <v>1.4700954724401491E-2</v>
      </c>
      <c r="E167" s="119">
        <f t="shared" si="5"/>
        <v>1.3739722708325857E-2</v>
      </c>
    </row>
    <row r="168" spans="1:5" x14ac:dyDescent="0.25">
      <c r="A168" t="s">
        <v>61</v>
      </c>
      <c r="B168">
        <v>-2.390838917151993E-3</v>
      </c>
      <c r="C168">
        <v>3.2009054733548689E-2</v>
      </c>
      <c r="E168" s="119">
        <f>C168+B168</f>
        <v>2.9618215816396697E-2</v>
      </c>
    </row>
    <row r="169" spans="1:5" x14ac:dyDescent="0.25">
      <c r="A169" t="s">
        <v>62</v>
      </c>
      <c r="B169">
        <v>-8.5701144180374778E-2</v>
      </c>
      <c r="C169">
        <v>5.7835803561973646E-2</v>
      </c>
      <c r="E169" s="114">
        <f t="shared" si="5"/>
        <v>-2.7865340618401131E-2</v>
      </c>
    </row>
    <row r="170" spans="1:5" x14ac:dyDescent="0.25">
      <c r="A170" t="s">
        <v>63</v>
      </c>
      <c r="B170">
        <v>-0.38779869099854664</v>
      </c>
      <c r="C170">
        <v>0.32319637493814335</v>
      </c>
      <c r="E170" s="114">
        <f t="shared" si="5"/>
        <v>-6.4602316060403286E-2</v>
      </c>
    </row>
    <row r="171" spans="1:5" x14ac:dyDescent="0.25">
      <c r="A171" t="s">
        <v>64</v>
      </c>
      <c r="B171">
        <v>-5.4965941462602377E-2</v>
      </c>
      <c r="C171">
        <v>0.11553809544940291</v>
      </c>
      <c r="E171" s="119">
        <f t="shared" si="5"/>
        <v>6.0572153986800534E-2</v>
      </c>
    </row>
    <row r="172" spans="1:5" x14ac:dyDescent="0.25">
      <c r="A172" t="s">
        <v>65</v>
      </c>
      <c r="B172">
        <v>-7.5428758356845413E-2</v>
      </c>
      <c r="C172">
        <v>8.2505742751246808E-2</v>
      </c>
      <c r="E172" s="119">
        <f t="shared" si="5"/>
        <v>7.0769843944013949E-3</v>
      </c>
    </row>
    <row r="192" spans="2:5" x14ac:dyDescent="0.25">
      <c r="B192" t="s">
        <v>89</v>
      </c>
      <c r="C192" t="s">
        <v>90</v>
      </c>
      <c r="E192" t="s">
        <v>76</v>
      </c>
    </row>
    <row r="193" spans="1:5" x14ac:dyDescent="0.25">
      <c r="A193" t="s">
        <v>56</v>
      </c>
      <c r="B193">
        <v>-3.9848762227123889E-5</v>
      </c>
      <c r="C193">
        <v>5.3063072677497964E-4</v>
      </c>
      <c r="D193">
        <v>-1</v>
      </c>
      <c r="E193" s="114">
        <f>C193+B193</f>
        <v>4.9078196454785579E-4</v>
      </c>
    </row>
    <row r="194" spans="1:5" x14ac:dyDescent="0.25">
      <c r="A194" t="s">
        <v>57</v>
      </c>
      <c r="B194">
        <v>-3.828085668067104E-3</v>
      </c>
      <c r="C194">
        <v>6.5447784261504207E-3</v>
      </c>
      <c r="E194" s="114">
        <f t="shared" ref="E194:E202" si="6">C194+B194</f>
        <v>2.7166927580833168E-3</v>
      </c>
    </row>
    <row r="195" spans="1:5" x14ac:dyDescent="0.25">
      <c r="A195" t="s">
        <v>58</v>
      </c>
      <c r="B195">
        <v>-4.2964605530678305E-3</v>
      </c>
      <c r="C195">
        <v>6.5530130625261205E-3</v>
      </c>
      <c r="E195" s="114">
        <f t="shared" si="6"/>
        <v>2.25655250945829E-3</v>
      </c>
    </row>
    <row r="196" spans="1:5" x14ac:dyDescent="0.25">
      <c r="A196" t="s">
        <v>59</v>
      </c>
      <c r="B196">
        <v>-1.0472845065321153E-2</v>
      </c>
      <c r="C196">
        <v>1.9829755246309103E-2</v>
      </c>
      <c r="E196" s="119">
        <f t="shared" si="6"/>
        <v>9.3569101809879499E-3</v>
      </c>
    </row>
    <row r="197" spans="1:5" x14ac:dyDescent="0.25">
      <c r="A197" t="s">
        <v>60</v>
      </c>
      <c r="B197">
        <v>-2.6137836260828298E-2</v>
      </c>
      <c r="C197">
        <v>3.4514380967316301E-2</v>
      </c>
      <c r="E197" s="119">
        <f t="shared" si="6"/>
        <v>8.3765447064880032E-3</v>
      </c>
    </row>
    <row r="198" spans="1:5" x14ac:dyDescent="0.25">
      <c r="A198" t="s">
        <v>61</v>
      </c>
      <c r="B198">
        <v>-6.5397895967991129E-2</v>
      </c>
      <c r="C198">
        <v>9.093260590414845E-2</v>
      </c>
      <c r="E198" s="119">
        <f t="shared" si="6"/>
        <v>2.5534709936157321E-2</v>
      </c>
    </row>
    <row r="199" spans="1:5" x14ac:dyDescent="0.25">
      <c r="A199" t="s">
        <v>62</v>
      </c>
      <c r="B199">
        <v>-0.27107150890767429</v>
      </c>
      <c r="C199">
        <v>0.15747680146986445</v>
      </c>
      <c r="E199" s="114">
        <f t="shared" si="6"/>
        <v>-0.11359470743780983</v>
      </c>
    </row>
    <row r="200" spans="1:5" x14ac:dyDescent="0.25">
      <c r="A200" t="s">
        <v>63</v>
      </c>
      <c r="B200">
        <v>-8.408522912300341E-3</v>
      </c>
      <c r="C200">
        <v>3.713548717866292E-2</v>
      </c>
      <c r="E200" s="119">
        <f t="shared" si="6"/>
        <v>2.8726964266362578E-2</v>
      </c>
    </row>
    <row r="201" spans="1:5" x14ac:dyDescent="0.25">
      <c r="A201" t="s">
        <v>64</v>
      </c>
      <c r="B201">
        <v>0</v>
      </c>
      <c r="C201">
        <v>4.9506831918051266E-7</v>
      </c>
      <c r="E201" s="114">
        <f t="shared" si="6"/>
        <v>4.9506831918051266E-7</v>
      </c>
    </row>
    <row r="202" spans="1:5" x14ac:dyDescent="0.25">
      <c r="A202" t="s">
        <v>65</v>
      </c>
      <c r="B202">
        <v>-1.4758800824860697E-6</v>
      </c>
      <c r="C202">
        <v>0</v>
      </c>
      <c r="E202" s="114">
        <f t="shared" si="6"/>
        <v>-1.4758800824860697E-6</v>
      </c>
    </row>
    <row r="222" spans="1:5" x14ac:dyDescent="0.25">
      <c r="B222" t="s">
        <v>93</v>
      </c>
      <c r="C222" t="s">
        <v>94</v>
      </c>
      <c r="E222" t="s">
        <v>76</v>
      </c>
    </row>
    <row r="223" spans="1:5" x14ac:dyDescent="0.25">
      <c r="A223" t="s">
        <v>56</v>
      </c>
      <c r="B223">
        <v>-1.9970950470378124E-3</v>
      </c>
      <c r="C223">
        <v>2.4655789822989453E-3</v>
      </c>
      <c r="D223">
        <v>-1</v>
      </c>
      <c r="E223" s="114">
        <f>C223+B223</f>
        <v>4.6848393526113287E-4</v>
      </c>
    </row>
    <row r="224" spans="1:5" x14ac:dyDescent="0.25">
      <c r="A224" t="s">
        <v>57</v>
      </c>
      <c r="B224">
        <v>-1.1556035024426635E-3</v>
      </c>
      <c r="C224">
        <v>2.764490926100243E-2</v>
      </c>
      <c r="E224" s="119">
        <f t="shared" ref="E224:E232" si="7">C224+B224</f>
        <v>2.6489305758559768E-2</v>
      </c>
    </row>
    <row r="225" spans="1:10" x14ac:dyDescent="0.25">
      <c r="A225" t="s">
        <v>58</v>
      </c>
      <c r="B225">
        <v>-2.9327054990826901E-2</v>
      </c>
      <c r="C225">
        <v>3.3404248621607645E-3</v>
      </c>
      <c r="E225" s="114">
        <f t="shared" si="7"/>
        <v>-2.5986630128666137E-2</v>
      </c>
    </row>
    <row r="226" spans="1:10" x14ac:dyDescent="0.25">
      <c r="A226" t="s">
        <v>59</v>
      </c>
      <c r="B226">
        <v>-1.9879317527310369E-2</v>
      </c>
      <c r="C226">
        <v>2.3116665156765113E-2</v>
      </c>
      <c r="E226" s="114">
        <f t="shared" si="7"/>
        <v>3.2373476294547433E-3</v>
      </c>
    </row>
    <row r="227" spans="1:10" x14ac:dyDescent="0.25">
      <c r="A227" t="s">
        <v>60</v>
      </c>
      <c r="B227">
        <v>-2.4905478788046494E-2</v>
      </c>
      <c r="C227" s="114">
        <v>5.1082518716465436E-2</v>
      </c>
      <c r="E227" s="119">
        <f t="shared" si="7"/>
        <v>2.6177039928418942E-2</v>
      </c>
      <c r="G227" s="114">
        <v>5.1082518716465436E-2</v>
      </c>
    </row>
    <row r="228" spans="1:10" x14ac:dyDescent="0.25">
      <c r="A228" t="s">
        <v>61</v>
      </c>
      <c r="B228">
        <v>-3.3488085849228549E-2</v>
      </c>
      <c r="C228">
        <v>4.5513105265695214E-2</v>
      </c>
      <c r="E228" s="119">
        <f t="shared" si="7"/>
        <v>1.2025019416466665E-2</v>
      </c>
    </row>
    <row r="229" spans="1:10" x14ac:dyDescent="0.25">
      <c r="A229" t="s">
        <v>62</v>
      </c>
      <c r="B229">
        <v>-8.2377867843839853E-2</v>
      </c>
      <c r="C229">
        <v>3.6324211148493525E-2</v>
      </c>
      <c r="E229" s="114">
        <f t="shared" si="7"/>
        <v>-4.6053656695346327E-2</v>
      </c>
      <c r="G229" s="114">
        <f>B229</f>
        <v>-8.2377867843839853E-2</v>
      </c>
      <c r="H229" s="123">
        <f>C228+C227</f>
        <v>9.659562398216065E-2</v>
      </c>
      <c r="J229" s="114"/>
    </row>
    <row r="230" spans="1:10" x14ac:dyDescent="0.25">
      <c r="A230" t="s">
        <v>63</v>
      </c>
      <c r="B230">
        <v>-4.6755551977871367E-2</v>
      </c>
      <c r="C230">
        <v>4.4202884863386228E-2</v>
      </c>
      <c r="E230" s="114">
        <f t="shared" si="7"/>
        <v>-2.5526671144851382E-3</v>
      </c>
      <c r="G230" s="114"/>
      <c r="H230" s="114">
        <f>-B230-B229</f>
        <v>0.12913341982171123</v>
      </c>
    </row>
    <row r="231" spans="1:10" x14ac:dyDescent="0.25">
      <c r="A231" t="s">
        <v>64</v>
      </c>
      <c r="B231">
        <v>0</v>
      </c>
      <c r="C231">
        <v>5.2722505122714206E-3</v>
      </c>
      <c r="E231" s="119">
        <f t="shared" si="7"/>
        <v>5.2722505122714206E-3</v>
      </c>
    </row>
    <row r="232" spans="1:10" x14ac:dyDescent="0.25">
      <c r="A232" t="s">
        <v>65</v>
      </c>
      <c r="B232">
        <v>0</v>
      </c>
      <c r="C232">
        <v>0</v>
      </c>
      <c r="E232" s="114">
        <f t="shared" si="7"/>
        <v>0</v>
      </c>
    </row>
    <row r="251" spans="1:5" x14ac:dyDescent="0.25">
      <c r="B251" t="s">
        <v>95</v>
      </c>
      <c r="C251" t="s">
        <v>96</v>
      </c>
      <c r="E251" t="s">
        <v>76</v>
      </c>
    </row>
    <row r="252" spans="1:5" x14ac:dyDescent="0.25">
      <c r="A252" t="s">
        <v>56</v>
      </c>
      <c r="B252">
        <v>-2.3997942212380355E-4</v>
      </c>
      <c r="C252">
        <v>9.4799715813638215E-4</v>
      </c>
      <c r="D252">
        <v>-1</v>
      </c>
      <c r="E252" s="120">
        <f>C252+B252</f>
        <v>7.080177360125786E-4</v>
      </c>
    </row>
    <row r="253" spans="1:5" x14ac:dyDescent="0.25">
      <c r="A253" t="s">
        <v>57</v>
      </c>
      <c r="B253">
        <v>-1.1019558660512118E-3</v>
      </c>
      <c r="C253">
        <v>7.0535148194701897E-4</v>
      </c>
      <c r="E253" s="118">
        <f>C253+B253</f>
        <v>-3.9660438410419284E-4</v>
      </c>
    </row>
    <row r="254" spans="1:5" x14ac:dyDescent="0.25">
      <c r="A254" t="s">
        <v>58</v>
      </c>
      <c r="B254">
        <v>-2.4700861521104574E-4</v>
      </c>
      <c r="C254">
        <v>6.8643530643765509E-4</v>
      </c>
      <c r="E254" s="118">
        <f t="shared" ref="E254:E261" si="8">C254+B254</f>
        <v>4.3942669122660935E-4</v>
      </c>
    </row>
    <row r="255" spans="1:5" x14ac:dyDescent="0.25">
      <c r="A255" t="s">
        <v>59</v>
      </c>
      <c r="B255">
        <v>-2.672461122545862E-3</v>
      </c>
      <c r="C255">
        <v>1.3179794690439668E-3</v>
      </c>
      <c r="E255" s="115">
        <f t="shared" si="8"/>
        <v>-1.3544816535018952E-3</v>
      </c>
    </row>
    <row r="256" spans="1:5" x14ac:dyDescent="0.25">
      <c r="A256" t="s">
        <v>60</v>
      </c>
      <c r="B256">
        <v>-2.2911706807716378E-3</v>
      </c>
      <c r="C256">
        <v>4.6326812742338297E-3</v>
      </c>
      <c r="E256" s="120">
        <f t="shared" si="8"/>
        <v>2.3415105934621919E-3</v>
      </c>
    </row>
    <row r="257" spans="1:5" x14ac:dyDescent="0.25">
      <c r="A257" t="s">
        <v>61</v>
      </c>
      <c r="B257">
        <v>-2.1426227086323809E-3</v>
      </c>
      <c r="C257">
        <v>3.7455881108381271E-3</v>
      </c>
      <c r="E257" s="120">
        <f t="shared" si="8"/>
        <v>1.6029654022057462E-3</v>
      </c>
    </row>
    <row r="258" spans="1:5" x14ac:dyDescent="0.25">
      <c r="A258" t="s">
        <v>62</v>
      </c>
      <c r="B258">
        <v>-4.5350587843973186E-3</v>
      </c>
      <c r="C258">
        <v>3.3863547875737504E-3</v>
      </c>
      <c r="E258" s="115">
        <f t="shared" si="8"/>
        <v>-1.1487039968235682E-3</v>
      </c>
    </row>
    <row r="259" spans="1:5" x14ac:dyDescent="0.25">
      <c r="A259" t="s">
        <v>63</v>
      </c>
      <c r="B259">
        <v>-9.2835557273648883E-4</v>
      </c>
      <c r="C259">
        <v>7.9408784571282525E-4</v>
      </c>
      <c r="E259" s="118">
        <f t="shared" si="8"/>
        <v>-1.3426772702366358E-4</v>
      </c>
    </row>
    <row r="260" spans="1:5" x14ac:dyDescent="0.25">
      <c r="A260" t="s">
        <v>64</v>
      </c>
      <c r="B260">
        <v>0</v>
      </c>
      <c r="C260">
        <v>0</v>
      </c>
      <c r="E260" s="118">
        <f t="shared" si="8"/>
        <v>0</v>
      </c>
    </row>
    <row r="261" spans="1:5" x14ac:dyDescent="0.25">
      <c r="A261" t="s">
        <v>65</v>
      </c>
      <c r="B261">
        <v>0</v>
      </c>
      <c r="C261">
        <v>0</v>
      </c>
      <c r="E261" s="118">
        <f t="shared" si="8"/>
        <v>0</v>
      </c>
    </row>
    <row r="280" spans="1:5" x14ac:dyDescent="0.25">
      <c r="B280" t="s">
        <v>98</v>
      </c>
      <c r="C280" t="s">
        <v>97</v>
      </c>
      <c r="E280" t="s">
        <v>76</v>
      </c>
    </row>
    <row r="281" spans="1:5" x14ac:dyDescent="0.25">
      <c r="A281" t="s">
        <v>56</v>
      </c>
      <c r="B281">
        <v>-2.6044942632107114E-7</v>
      </c>
      <c r="C281">
        <v>3.2029270023248567E-4</v>
      </c>
      <c r="D281">
        <v>-1</v>
      </c>
      <c r="E281" s="118">
        <f>C281+B281</f>
        <v>3.2003225080616462E-4</v>
      </c>
    </row>
    <row r="282" spans="1:5" x14ac:dyDescent="0.25">
      <c r="A282" t="s">
        <v>57</v>
      </c>
      <c r="B282">
        <v>-6.9279547401404924E-5</v>
      </c>
      <c r="C282">
        <v>1.8637671989415701E-4</v>
      </c>
      <c r="E282" s="118">
        <f t="shared" ref="E282:E290" si="9">C282+B282</f>
        <v>1.1709717249275209E-4</v>
      </c>
    </row>
    <row r="283" spans="1:5" x14ac:dyDescent="0.25">
      <c r="A283" t="s">
        <v>58</v>
      </c>
      <c r="B283">
        <v>-5.5215278380067083E-4</v>
      </c>
      <c r="C283">
        <v>7.1127290530529567E-4</v>
      </c>
      <c r="E283" s="118">
        <f t="shared" si="9"/>
        <v>1.5912012150462484E-4</v>
      </c>
    </row>
    <row r="284" spans="1:5" x14ac:dyDescent="0.25">
      <c r="A284" t="s">
        <v>59</v>
      </c>
      <c r="B284">
        <v>-5.4442611748647908E-4</v>
      </c>
      <c r="C284">
        <v>2.6590862025664109E-3</v>
      </c>
      <c r="E284" s="120">
        <f t="shared" si="9"/>
        <v>2.1146600850799318E-3</v>
      </c>
    </row>
    <row r="285" spans="1:5" x14ac:dyDescent="0.25">
      <c r="A285" t="s">
        <v>60</v>
      </c>
      <c r="B285">
        <v>-1.0705339586550427E-3</v>
      </c>
      <c r="C285">
        <v>2.4221135004520045E-3</v>
      </c>
      <c r="E285" s="120">
        <f t="shared" si="9"/>
        <v>1.3515795417969618E-3</v>
      </c>
    </row>
    <row r="286" spans="1:5" x14ac:dyDescent="0.25">
      <c r="A286" t="s">
        <v>61</v>
      </c>
      <c r="B286">
        <v>-6.139661143142051E-4</v>
      </c>
      <c r="C286">
        <v>4.3955548343693656E-3</v>
      </c>
      <c r="E286" s="120">
        <f t="shared" si="9"/>
        <v>3.7815887200551603E-3</v>
      </c>
    </row>
    <row r="287" spans="1:5" x14ac:dyDescent="0.25">
      <c r="A287" t="s">
        <v>62</v>
      </c>
      <c r="B287">
        <v>-1.0733207675166782E-2</v>
      </c>
      <c r="C287">
        <v>1.2447593511680816E-2</v>
      </c>
      <c r="E287" s="120">
        <f t="shared" si="9"/>
        <v>1.714385836514034E-3</v>
      </c>
    </row>
    <row r="288" spans="1:5" x14ac:dyDescent="0.25">
      <c r="A288" t="s">
        <v>63</v>
      </c>
      <c r="B288">
        <v>-3.329672282564014E-3</v>
      </c>
      <c r="C288">
        <v>1.9623105478744516E-3</v>
      </c>
      <c r="E288" s="115">
        <f t="shared" si="9"/>
        <v>-1.3673617346895623E-3</v>
      </c>
    </row>
    <row r="289" spans="1:5" x14ac:dyDescent="0.25">
      <c r="A289" t="s">
        <v>64</v>
      </c>
      <c r="B289">
        <v>0</v>
      </c>
      <c r="C289">
        <v>4.9506831918051266E-7</v>
      </c>
      <c r="E289" s="118">
        <f t="shared" si="9"/>
        <v>4.9506831918051266E-7</v>
      </c>
    </row>
    <row r="290" spans="1:5" x14ac:dyDescent="0.25">
      <c r="A290" t="s">
        <v>65</v>
      </c>
      <c r="B290">
        <v>0</v>
      </c>
      <c r="C290">
        <v>0</v>
      </c>
      <c r="E290" s="118">
        <f t="shared" si="9"/>
        <v>0</v>
      </c>
    </row>
    <row r="309" spans="1:6" x14ac:dyDescent="0.25">
      <c r="B309" t="s">
        <v>99</v>
      </c>
      <c r="C309" t="s">
        <v>100</v>
      </c>
      <c r="E309" t="s">
        <v>76</v>
      </c>
    </row>
    <row r="310" spans="1:6" x14ac:dyDescent="0.25">
      <c r="A310" t="s">
        <v>56</v>
      </c>
      <c r="B310">
        <v>-4.3419291594114668E-4</v>
      </c>
      <c r="C310">
        <v>3.6012821893033758E-3</v>
      </c>
      <c r="D310">
        <v>-1</v>
      </c>
      <c r="E310" s="118">
        <f>C310+B310</f>
        <v>3.1670892733622292E-3</v>
      </c>
    </row>
    <row r="311" spans="1:6" x14ac:dyDescent="0.25">
      <c r="A311" t="s">
        <v>57</v>
      </c>
      <c r="B311">
        <v>-8.4308226585147255E-4</v>
      </c>
      <c r="C311">
        <v>1.2064011559704518E-2</v>
      </c>
      <c r="E311" s="119">
        <f t="shared" ref="E311:E319" si="10">C311+B311</f>
        <v>1.1220929293853045E-2</v>
      </c>
    </row>
    <row r="312" spans="1:6" x14ac:dyDescent="0.25">
      <c r="A312" t="s">
        <v>58</v>
      </c>
      <c r="B312">
        <v>-7.7482922589991639E-4</v>
      </c>
      <c r="C312">
        <v>1.0449688668825341E-2</v>
      </c>
      <c r="E312" s="119">
        <f t="shared" si="10"/>
        <v>9.6748594429254247E-3</v>
      </c>
    </row>
    <row r="313" spans="1:6" x14ac:dyDescent="0.25">
      <c r="A313" t="s">
        <v>59</v>
      </c>
      <c r="B313">
        <v>-2.408192909948197E-2</v>
      </c>
      <c r="C313">
        <v>1.7683608282769072E-2</v>
      </c>
      <c r="E313" s="118">
        <f t="shared" si="10"/>
        <v>-6.3983208167128977E-3</v>
      </c>
    </row>
    <row r="314" spans="1:6" x14ac:dyDescent="0.25">
      <c r="A314" t="s">
        <v>60</v>
      </c>
      <c r="B314">
        <v>-1.0832885742598438E-2</v>
      </c>
      <c r="C314">
        <v>2.0215451401664947E-2</v>
      </c>
      <c r="E314" s="119">
        <f t="shared" si="10"/>
        <v>9.3825656590665087E-3</v>
      </c>
    </row>
    <row r="315" spans="1:6" x14ac:dyDescent="0.25">
      <c r="A315" t="s">
        <v>61</v>
      </c>
      <c r="B315">
        <v>-8.1475152027635042E-2</v>
      </c>
      <c r="C315">
        <v>1.5934120298892813E-2</v>
      </c>
      <c r="E315" s="118">
        <f t="shared" si="10"/>
        <v>-6.5541031728742233E-2</v>
      </c>
      <c r="F315" s="114">
        <f>B315</f>
        <v>-8.1475152027635042E-2</v>
      </c>
    </row>
    <row r="316" spans="1:6" x14ac:dyDescent="0.25">
      <c r="A316" t="s">
        <v>62</v>
      </c>
      <c r="B316">
        <v>-3.5467830936517161E-2</v>
      </c>
      <c r="C316">
        <v>3.3663939594342947E-2</v>
      </c>
      <c r="E316" s="118">
        <f t="shared" si="10"/>
        <v>-1.8038913421742145E-3</v>
      </c>
      <c r="F316" s="114">
        <f>C316</f>
        <v>3.3663939594342947E-2</v>
      </c>
    </row>
    <row r="317" spans="1:6" x14ac:dyDescent="0.25">
      <c r="A317" t="s">
        <v>63</v>
      </c>
      <c r="B317">
        <v>-1.5204113767940328E-2</v>
      </c>
      <c r="C317">
        <v>1.2498945675069985E-2</v>
      </c>
      <c r="E317" s="118">
        <f t="shared" si="10"/>
        <v>-2.7051680928703425E-3</v>
      </c>
    </row>
    <row r="318" spans="1:6" x14ac:dyDescent="0.25">
      <c r="A318" t="s">
        <v>64</v>
      </c>
      <c r="B318">
        <v>0</v>
      </c>
      <c r="C318">
        <v>1.400445395869014E-7</v>
      </c>
      <c r="E318" s="118">
        <f t="shared" si="10"/>
        <v>1.400445395869014E-7</v>
      </c>
    </row>
    <row r="319" spans="1:6" x14ac:dyDescent="0.25">
      <c r="A319" t="s">
        <v>65</v>
      </c>
      <c r="B319">
        <v>0</v>
      </c>
      <c r="C319">
        <v>0</v>
      </c>
      <c r="E319" s="118">
        <f t="shared" si="10"/>
        <v>0</v>
      </c>
    </row>
    <row r="339" spans="1:5" x14ac:dyDescent="0.25">
      <c r="B339" t="s">
        <v>101</v>
      </c>
      <c r="C339" t="s">
        <v>102</v>
      </c>
      <c r="E339" t="s">
        <v>76</v>
      </c>
    </row>
    <row r="340" spans="1:5" x14ac:dyDescent="0.25">
      <c r="A340" t="s">
        <v>56</v>
      </c>
      <c r="B340">
        <v>-2.0713612338858569E-4</v>
      </c>
      <c r="C340">
        <v>1.6939462594347662E-3</v>
      </c>
      <c r="D340">
        <v>-1</v>
      </c>
      <c r="E340" s="118">
        <f>C340+B340</f>
        <v>1.4868101360461805E-3</v>
      </c>
    </row>
    <row r="341" spans="1:5" x14ac:dyDescent="0.25">
      <c r="A341" t="s">
        <v>57</v>
      </c>
      <c r="B341">
        <v>-8.1531714498623165E-4</v>
      </c>
      <c r="C341">
        <v>4.2367220855694578E-3</v>
      </c>
      <c r="E341" s="118">
        <f t="shared" ref="E341:E349" si="11">C341+B341</f>
        <v>3.4214049405832262E-3</v>
      </c>
    </row>
    <row r="342" spans="1:5" x14ac:dyDescent="0.25">
      <c r="A342" t="s">
        <v>58</v>
      </c>
      <c r="B342">
        <v>-4.3432102903093113E-4</v>
      </c>
      <c r="C342">
        <v>4.664548060053425E-3</v>
      </c>
      <c r="E342" s="118">
        <f t="shared" si="11"/>
        <v>4.2302270310224941E-3</v>
      </c>
    </row>
    <row r="343" spans="1:5" x14ac:dyDescent="0.25">
      <c r="A343" t="s">
        <v>59</v>
      </c>
      <c r="B343">
        <v>-1.7672932303555395E-2</v>
      </c>
      <c r="C343">
        <v>1.0082637415035326E-2</v>
      </c>
      <c r="E343" s="118">
        <f t="shared" si="11"/>
        <v>-7.5902948885200692E-3</v>
      </c>
    </row>
    <row r="344" spans="1:5" x14ac:dyDescent="0.25">
      <c r="A344" t="s">
        <v>60</v>
      </c>
      <c r="B344">
        <v>-3.0366737415091119E-2</v>
      </c>
      <c r="C344">
        <v>1.5225542850923405E-2</v>
      </c>
      <c r="E344" s="118">
        <f t="shared" si="11"/>
        <v>-1.5141194564167714E-2</v>
      </c>
    </row>
    <row r="345" spans="1:5" x14ac:dyDescent="0.25">
      <c r="A345" t="s">
        <v>61</v>
      </c>
      <c r="B345">
        <v>-8.8048780660937732E-3</v>
      </c>
      <c r="C345">
        <v>1.3090506029578704E-2</v>
      </c>
      <c r="E345" s="118">
        <f t="shared" si="11"/>
        <v>4.2856279634849309E-3</v>
      </c>
    </row>
    <row r="346" spans="1:5" x14ac:dyDescent="0.25">
      <c r="A346" t="s">
        <v>62</v>
      </c>
      <c r="B346">
        <v>-1.0301611421739312E-2</v>
      </c>
      <c r="C346">
        <v>1.0116340777839187E-2</v>
      </c>
      <c r="E346" s="118">
        <f t="shared" si="11"/>
        <v>-1.8527064390012546E-4</v>
      </c>
    </row>
    <row r="347" spans="1:5" x14ac:dyDescent="0.25">
      <c r="A347" t="s">
        <v>63</v>
      </c>
      <c r="B347">
        <v>-2.126642547993158E-3</v>
      </c>
      <c r="C347">
        <v>2.0443768748878658E-3</v>
      </c>
      <c r="E347" s="118">
        <f t="shared" si="11"/>
        <v>-8.2265673105292193E-5</v>
      </c>
    </row>
    <row r="348" spans="1:5" x14ac:dyDescent="0.25">
      <c r="A348" t="s">
        <v>64</v>
      </c>
      <c r="B348">
        <v>0</v>
      </c>
      <c r="C348">
        <v>9.9924162799691697E-5</v>
      </c>
      <c r="E348" s="118">
        <f t="shared" si="11"/>
        <v>9.9924162799691697E-5</v>
      </c>
    </row>
    <row r="349" spans="1:5" x14ac:dyDescent="0.25">
      <c r="A349" t="s">
        <v>65</v>
      </c>
      <c r="B349">
        <v>0</v>
      </c>
      <c r="C349">
        <v>4.1705996398508455E-5</v>
      </c>
      <c r="E349" s="118">
        <f t="shared" si="11"/>
        <v>4.1705996398508455E-5</v>
      </c>
    </row>
    <row r="350" spans="1:5" x14ac:dyDescent="0.25">
      <c r="E350" s="118"/>
    </row>
    <row r="369" spans="1:5" x14ac:dyDescent="0.25">
      <c r="B369" t="s">
        <v>103</v>
      </c>
      <c r="C369" t="s">
        <v>104</v>
      </c>
      <c r="E369" t="s">
        <v>76</v>
      </c>
    </row>
    <row r="370" spans="1:5" x14ac:dyDescent="0.25">
      <c r="A370" t="s">
        <v>56</v>
      </c>
      <c r="B370">
        <v>0</v>
      </c>
      <c r="C370">
        <v>2.2294576640429092E-5</v>
      </c>
      <c r="D370">
        <v>-1</v>
      </c>
      <c r="E370" s="118">
        <f>C370+B370</f>
        <v>2.2294576640429092E-5</v>
      </c>
    </row>
    <row r="371" spans="1:5" x14ac:dyDescent="0.25">
      <c r="A371" t="s">
        <v>57</v>
      </c>
      <c r="B371">
        <v>0</v>
      </c>
      <c r="C371">
        <v>2.9842388234655182E-3</v>
      </c>
      <c r="E371" s="118">
        <f t="shared" ref="E371:E379" si="12">C371+B371</f>
        <v>2.9842388234655182E-3</v>
      </c>
    </row>
    <row r="372" spans="1:5" x14ac:dyDescent="0.25">
      <c r="A372" t="s">
        <v>58</v>
      </c>
      <c r="B372">
        <v>0</v>
      </c>
      <c r="C372">
        <v>1.106601460448241E-3</v>
      </c>
      <c r="E372" s="118">
        <f t="shared" si="12"/>
        <v>1.106601460448241E-3</v>
      </c>
    </row>
    <row r="373" spans="1:5" x14ac:dyDescent="0.25">
      <c r="A373" t="s">
        <v>59</v>
      </c>
      <c r="B373">
        <v>-6.6258334056080504E-4</v>
      </c>
      <c r="C373">
        <v>4.6995597869008117E-3</v>
      </c>
      <c r="E373" s="118">
        <f t="shared" si="12"/>
        <v>4.0369764463400069E-3</v>
      </c>
    </row>
    <row r="374" spans="1:5" x14ac:dyDescent="0.25">
      <c r="A374" t="s">
        <v>60</v>
      </c>
      <c r="B374">
        <v>-4.0233359213324672E-3</v>
      </c>
      <c r="C374">
        <v>2.4223676355225182E-2</v>
      </c>
      <c r="E374" s="118">
        <f t="shared" si="12"/>
        <v>2.0200340433892714E-2</v>
      </c>
    </row>
    <row r="375" spans="1:5" x14ac:dyDescent="0.25">
      <c r="A375" t="s">
        <v>61</v>
      </c>
      <c r="B375">
        <v>-2.8504887463709633E-2</v>
      </c>
      <c r="C375">
        <v>8.1694721830765288E-2</v>
      </c>
      <c r="E375" s="118">
        <f t="shared" si="12"/>
        <v>5.3189834367055655E-2</v>
      </c>
    </row>
    <row r="376" spans="1:5" x14ac:dyDescent="0.25">
      <c r="A376" t="s">
        <v>62</v>
      </c>
      <c r="B376">
        <v>-0.23337596890442211</v>
      </c>
      <c r="C376">
        <v>0.12758409779170318</v>
      </c>
      <c r="E376" s="118">
        <f t="shared" si="12"/>
        <v>-0.10579187111271893</v>
      </c>
    </row>
    <row r="377" spans="1:5" x14ac:dyDescent="0.25">
      <c r="A377" t="s">
        <v>63</v>
      </c>
      <c r="B377">
        <v>-4.5144567228985673E-6</v>
      </c>
      <c r="C377">
        <v>1.2471637329715681E-2</v>
      </c>
      <c r="E377" s="118">
        <f t="shared" si="12"/>
        <v>1.2467122872992783E-2</v>
      </c>
    </row>
    <row r="378" spans="1:5" x14ac:dyDescent="0.25">
      <c r="A378" t="s">
        <v>64</v>
      </c>
      <c r="B378">
        <v>-5.2089885264214227E-7</v>
      </c>
      <c r="C378">
        <v>0</v>
      </c>
      <c r="E378" s="118">
        <f t="shared" si="12"/>
        <v>-5.2089885264214227E-7</v>
      </c>
    </row>
    <row r="379" spans="1:5" x14ac:dyDescent="0.25">
      <c r="A379" t="s">
        <v>65</v>
      </c>
      <c r="B379">
        <v>0</v>
      </c>
      <c r="C379">
        <v>0</v>
      </c>
      <c r="E379" s="118">
        <f t="shared" si="12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C860-0335-4B9A-AFD5-E4F1F97239E7}">
  <dimension ref="A1:G82"/>
  <sheetViews>
    <sheetView workbookViewId="0">
      <selection activeCell="K18" sqref="K18"/>
    </sheetView>
  </sheetViews>
  <sheetFormatPr baseColWidth="10" defaultRowHeight="15" x14ac:dyDescent="0.25"/>
  <cols>
    <col min="6" max="6" width="12" bestFit="1" customWidth="1"/>
  </cols>
  <sheetData>
    <row r="1" spans="1:7" x14ac:dyDescent="0.25">
      <c r="A1" t="s">
        <v>72</v>
      </c>
      <c r="B1" t="s">
        <v>73</v>
      </c>
      <c r="D1" t="s">
        <v>74</v>
      </c>
      <c r="F1" t="s">
        <v>75</v>
      </c>
    </row>
    <row r="2" spans="1:7" ht="15.75" x14ac:dyDescent="0.25">
      <c r="A2">
        <v>2</v>
      </c>
      <c r="B2">
        <v>1</v>
      </c>
      <c r="D2">
        <v>-8</v>
      </c>
      <c r="E2" s="116">
        <f>D2*$B$2+$A$2</f>
        <v>-6</v>
      </c>
      <c r="F2" s="118">
        <f>_xlfn.NORM.DIST(E2,$A$2,$B$2,FALSE)</f>
        <v>5.0522710835368927E-15</v>
      </c>
      <c r="G2" t="s">
        <v>70</v>
      </c>
    </row>
    <row r="3" spans="1:7" ht="15.75" x14ac:dyDescent="0.25">
      <c r="D3">
        <v>-7</v>
      </c>
      <c r="E3" s="116">
        <f t="shared" ref="E3:E18" si="0">D3*$B$2+$A$2</f>
        <v>-5</v>
      </c>
      <c r="F3" s="118">
        <f t="shared" ref="F3:F18" si="1">_xlfn.NORM.DIST(E3,$A$2,$B$2,FALSE)</f>
        <v>9.1347204083645936E-12</v>
      </c>
      <c r="G3" s="118"/>
    </row>
    <row r="4" spans="1:7" ht="15.75" x14ac:dyDescent="0.25">
      <c r="D4">
        <v>-6</v>
      </c>
      <c r="E4" s="116">
        <f t="shared" si="0"/>
        <v>-4</v>
      </c>
      <c r="F4" s="118">
        <f t="shared" si="1"/>
        <v>6.0758828498232861E-9</v>
      </c>
      <c r="G4" s="118"/>
    </row>
    <row r="5" spans="1:7" ht="15.75" x14ac:dyDescent="0.25">
      <c r="D5">
        <v>-5</v>
      </c>
      <c r="E5" s="116">
        <f t="shared" si="0"/>
        <v>-3</v>
      </c>
      <c r="F5" s="118">
        <f t="shared" si="1"/>
        <v>1.4867195147342977E-6</v>
      </c>
      <c r="G5" s="118"/>
    </row>
    <row r="6" spans="1:7" ht="15.75" x14ac:dyDescent="0.25">
      <c r="D6">
        <v>-4</v>
      </c>
      <c r="E6" s="116">
        <f t="shared" si="0"/>
        <v>-2</v>
      </c>
      <c r="F6" s="118">
        <f t="shared" si="1"/>
        <v>1.3383022576488537E-4</v>
      </c>
      <c r="G6" s="118"/>
    </row>
    <row r="7" spans="1:7" ht="15.75" x14ac:dyDescent="0.25">
      <c r="D7">
        <v>-3</v>
      </c>
      <c r="E7" s="116">
        <f t="shared" si="0"/>
        <v>-1</v>
      </c>
      <c r="F7" s="118">
        <f t="shared" si="1"/>
        <v>4.4318484119380075E-3</v>
      </c>
      <c r="G7" s="118"/>
    </row>
    <row r="8" spans="1:7" ht="15.75" x14ac:dyDescent="0.25">
      <c r="D8">
        <v>-2</v>
      </c>
      <c r="E8" s="116">
        <f t="shared" si="0"/>
        <v>0</v>
      </c>
      <c r="F8" s="118">
        <f t="shared" si="1"/>
        <v>5.3990966513188063E-2</v>
      </c>
      <c r="G8" s="118"/>
    </row>
    <row r="9" spans="1:7" ht="15.75" x14ac:dyDescent="0.25">
      <c r="C9" t="s">
        <v>65</v>
      </c>
      <c r="D9">
        <v>-1</v>
      </c>
      <c r="E9" s="116">
        <f t="shared" si="0"/>
        <v>1</v>
      </c>
      <c r="F9" s="118">
        <f t="shared" si="1"/>
        <v>0.24197072451914337</v>
      </c>
      <c r="G9" s="118">
        <v>2.7457331180832385E-2</v>
      </c>
    </row>
    <row r="10" spans="1:7" ht="15.75" x14ac:dyDescent="0.25">
      <c r="C10" t="s">
        <v>64</v>
      </c>
      <c r="D10">
        <v>0</v>
      </c>
      <c r="E10" s="116">
        <f t="shared" si="0"/>
        <v>2</v>
      </c>
      <c r="F10" s="118">
        <f t="shared" si="1"/>
        <v>0.3989422804014327</v>
      </c>
      <c r="G10" s="118">
        <v>0.11744258049366953</v>
      </c>
    </row>
    <row r="11" spans="1:7" ht="15.75" x14ac:dyDescent="0.25">
      <c r="C11" t="s">
        <v>63</v>
      </c>
      <c r="D11">
        <v>1</v>
      </c>
      <c r="E11" s="116">
        <f t="shared" si="0"/>
        <v>3</v>
      </c>
      <c r="F11" s="118">
        <f t="shared" si="1"/>
        <v>0.24197072451914337</v>
      </c>
      <c r="G11" s="118">
        <v>0.1123073840816704</v>
      </c>
    </row>
    <row r="12" spans="1:7" ht="15.75" x14ac:dyDescent="0.25">
      <c r="C12" t="s">
        <v>62</v>
      </c>
      <c r="D12">
        <v>2</v>
      </c>
      <c r="E12" s="116">
        <f t="shared" si="0"/>
        <v>4</v>
      </c>
      <c r="F12" s="118">
        <f t="shared" si="1"/>
        <v>5.3990966513188063E-2</v>
      </c>
      <c r="G12" s="118">
        <v>4.6421090962103465E-2</v>
      </c>
    </row>
    <row r="13" spans="1:7" ht="15.75" x14ac:dyDescent="0.25">
      <c r="C13" t="s">
        <v>61</v>
      </c>
      <c r="D13">
        <v>3</v>
      </c>
      <c r="E13" s="116">
        <f t="shared" si="0"/>
        <v>5</v>
      </c>
      <c r="F13" s="118">
        <f t="shared" si="1"/>
        <v>4.4318484119380075E-3</v>
      </c>
      <c r="G13" s="118">
        <v>5.2944614190662972E-2</v>
      </c>
    </row>
    <row r="14" spans="1:7" ht="15.75" x14ac:dyDescent="0.25">
      <c r="C14" t="s">
        <v>60</v>
      </c>
      <c r="D14">
        <v>4</v>
      </c>
      <c r="E14" s="116">
        <f t="shared" si="0"/>
        <v>6</v>
      </c>
      <c r="F14" s="118">
        <f t="shared" si="1"/>
        <v>1.3383022576488537E-4</v>
      </c>
      <c r="G14" s="118">
        <v>4.9337862193301635E-2</v>
      </c>
    </row>
    <row r="15" spans="1:7" ht="15.75" x14ac:dyDescent="0.25">
      <c r="C15" t="s">
        <v>59</v>
      </c>
      <c r="D15">
        <v>5</v>
      </c>
      <c r="E15" s="116">
        <f t="shared" si="0"/>
        <v>7</v>
      </c>
      <c r="F15" s="118">
        <f t="shared" si="1"/>
        <v>1.4867195147342977E-6</v>
      </c>
      <c r="G15" s="118">
        <v>1.8187278105678127E-2</v>
      </c>
    </row>
    <row r="16" spans="1:7" ht="15.75" x14ac:dyDescent="0.25">
      <c r="C16" t="s">
        <v>58</v>
      </c>
      <c r="D16">
        <v>6</v>
      </c>
      <c r="E16" s="116">
        <f t="shared" si="0"/>
        <v>8</v>
      </c>
      <c r="F16" s="118">
        <f t="shared" si="1"/>
        <v>6.0758828498232861E-9</v>
      </c>
      <c r="G16" s="118">
        <v>6.5560678721115467E-3</v>
      </c>
    </row>
    <row r="17" spans="3:7" ht="15.75" x14ac:dyDescent="0.25">
      <c r="C17" t="s">
        <v>57</v>
      </c>
      <c r="D17">
        <v>7</v>
      </c>
      <c r="E17" s="116">
        <f t="shared" si="0"/>
        <v>9</v>
      </c>
      <c r="F17" s="118">
        <f t="shared" si="1"/>
        <v>9.1347204083645936E-12</v>
      </c>
      <c r="G17" s="118">
        <v>7.4273755763196109E-3</v>
      </c>
    </row>
    <row r="18" spans="3:7" ht="15.75" x14ac:dyDescent="0.25">
      <c r="C18" t="s">
        <v>56</v>
      </c>
      <c r="D18">
        <v>8</v>
      </c>
      <c r="E18" s="116">
        <f t="shared" si="0"/>
        <v>10</v>
      </c>
      <c r="F18" s="118">
        <f t="shared" si="1"/>
        <v>5.0522710835368927E-15</v>
      </c>
      <c r="G18" s="118">
        <v>4.635298564497869E-3</v>
      </c>
    </row>
    <row r="19" spans="3:7" ht="15.75" x14ac:dyDescent="0.25">
      <c r="E19" s="116"/>
    </row>
    <row r="20" spans="3:7" x14ac:dyDescent="0.25">
      <c r="D20" t="s">
        <v>75</v>
      </c>
      <c r="E20" t="s">
        <v>70</v>
      </c>
    </row>
    <row r="21" spans="3:7" x14ac:dyDescent="0.25">
      <c r="D21" s="114">
        <v>5.3990966513188063E-2</v>
      </c>
      <c r="E21" s="114"/>
    </row>
    <row r="22" spans="3:7" ht="15.75" x14ac:dyDescent="0.25">
      <c r="C22" t="s">
        <v>92</v>
      </c>
      <c r="D22" s="114">
        <v>0.24197072451914337</v>
      </c>
      <c r="E22" s="117">
        <v>2.7457331180832385E-2</v>
      </c>
    </row>
    <row r="23" spans="3:7" ht="15.75" x14ac:dyDescent="0.25">
      <c r="C23" t="s">
        <v>64</v>
      </c>
      <c r="D23" s="114">
        <v>0.3989422804014327</v>
      </c>
      <c r="E23" s="117">
        <v>0.11744258049366953</v>
      </c>
    </row>
    <row r="24" spans="3:7" ht="15.75" x14ac:dyDescent="0.25">
      <c r="C24" t="s">
        <v>63</v>
      </c>
      <c r="D24" s="114">
        <v>0.24197072451914337</v>
      </c>
      <c r="E24" s="117">
        <v>0.1123073840816704</v>
      </c>
    </row>
    <row r="25" spans="3:7" ht="15.75" x14ac:dyDescent="0.25">
      <c r="C25" t="s">
        <v>62</v>
      </c>
      <c r="D25" s="114">
        <v>5.3990966513188063E-2</v>
      </c>
      <c r="E25" s="117">
        <v>4.6421090962103465E-2</v>
      </c>
    </row>
    <row r="26" spans="3:7" ht="15.75" x14ac:dyDescent="0.25">
      <c r="C26" t="s">
        <v>61</v>
      </c>
      <c r="D26" s="114">
        <v>4.4318484119380075E-3</v>
      </c>
      <c r="E26" s="117">
        <v>5.2944614190662972E-2</v>
      </c>
    </row>
    <row r="27" spans="3:7" ht="15.75" x14ac:dyDescent="0.25">
      <c r="C27" t="s">
        <v>60</v>
      </c>
      <c r="D27" s="114">
        <v>1.3383022576488537E-4</v>
      </c>
      <c r="E27" s="117">
        <v>4.9337862193301635E-2</v>
      </c>
    </row>
    <row r="28" spans="3:7" ht="15.75" x14ac:dyDescent="0.25">
      <c r="C28" t="s">
        <v>59</v>
      </c>
      <c r="D28" s="114">
        <v>1.4867195147342977E-6</v>
      </c>
      <c r="E28" s="117">
        <v>1.8187278105678127E-2</v>
      </c>
    </row>
    <row r="29" spans="3:7" ht="15.75" x14ac:dyDescent="0.25">
      <c r="C29" t="s">
        <v>58</v>
      </c>
      <c r="D29" s="114">
        <v>6.0758828498232861E-9</v>
      </c>
      <c r="E29" s="117">
        <v>6.5560678721115467E-3</v>
      </c>
    </row>
    <row r="30" spans="3:7" ht="15.75" x14ac:dyDescent="0.25">
      <c r="C30" t="s">
        <v>57</v>
      </c>
      <c r="D30" s="114">
        <v>9.1347204083645936E-12</v>
      </c>
      <c r="E30" s="117">
        <v>7.4273755763196109E-3</v>
      </c>
    </row>
    <row r="31" spans="3:7" ht="15.75" x14ac:dyDescent="0.25">
      <c r="C31" t="s">
        <v>56</v>
      </c>
      <c r="D31" s="114">
        <v>5.0522710835368927E-15</v>
      </c>
      <c r="E31" s="117">
        <v>4.635298564497869E-3</v>
      </c>
    </row>
    <row r="32" spans="3:7" ht="15.75" x14ac:dyDescent="0.25">
      <c r="E32" s="116"/>
    </row>
    <row r="33" spans="1:7" ht="15.75" x14ac:dyDescent="0.25">
      <c r="E33" s="116"/>
    </row>
    <row r="34" spans="1:7" ht="15.75" x14ac:dyDescent="0.25">
      <c r="E34" s="116"/>
    </row>
    <row r="35" spans="1:7" ht="15.75" x14ac:dyDescent="0.25">
      <c r="E35" s="116"/>
    </row>
    <row r="36" spans="1:7" x14ac:dyDescent="0.25">
      <c r="A36" t="s">
        <v>72</v>
      </c>
      <c r="B36" t="s">
        <v>73</v>
      </c>
      <c r="D36" t="s">
        <v>74</v>
      </c>
      <c r="F36" t="s">
        <v>75</v>
      </c>
    </row>
    <row r="37" spans="1:7" ht="15.75" x14ac:dyDescent="0.25">
      <c r="A37">
        <v>3</v>
      </c>
      <c r="B37">
        <v>1</v>
      </c>
      <c r="D37">
        <v>-7</v>
      </c>
      <c r="E37" s="116">
        <f>D37*$B$37+$A$37</f>
        <v>-4</v>
      </c>
      <c r="F37" s="114">
        <f>_xlfn.NORM.DIST(E37,$A$37,$B$37,FALSE)</f>
        <v>9.1347204083645936E-12</v>
      </c>
      <c r="G37" t="s">
        <v>71</v>
      </c>
    </row>
    <row r="38" spans="1:7" ht="15.75" x14ac:dyDescent="0.25">
      <c r="D38">
        <v>-6</v>
      </c>
      <c r="E38" s="116">
        <f t="shared" ref="E38:E51" si="2">D38*$B$37+$A$37</f>
        <v>-3</v>
      </c>
      <c r="F38" s="114">
        <f t="shared" ref="F38:F51" si="3">_xlfn.NORM.DIST(E38,$A$37,$B$37,FALSE)</f>
        <v>6.0758828498232861E-9</v>
      </c>
      <c r="G38" s="114"/>
    </row>
    <row r="39" spans="1:7" ht="15.75" x14ac:dyDescent="0.25">
      <c r="D39">
        <v>-5</v>
      </c>
      <c r="E39" s="116">
        <f t="shared" si="2"/>
        <v>-2</v>
      </c>
      <c r="F39" s="114">
        <f t="shared" si="3"/>
        <v>1.4867195147342977E-6</v>
      </c>
      <c r="G39" s="114"/>
    </row>
    <row r="40" spans="1:7" ht="15.75" x14ac:dyDescent="0.25">
      <c r="D40">
        <v>-4</v>
      </c>
      <c r="E40" s="116">
        <f t="shared" si="2"/>
        <v>-1</v>
      </c>
      <c r="F40" s="114">
        <f t="shared" si="3"/>
        <v>1.3383022576488537E-4</v>
      </c>
      <c r="G40" s="114"/>
    </row>
    <row r="41" spans="1:7" ht="15.75" x14ac:dyDescent="0.25">
      <c r="D41">
        <v>-3</v>
      </c>
      <c r="E41" s="116">
        <f t="shared" si="2"/>
        <v>0</v>
      </c>
      <c r="F41" s="114">
        <f t="shared" si="3"/>
        <v>4.4318484119380075E-3</v>
      </c>
      <c r="G41" s="114"/>
    </row>
    <row r="42" spans="1:7" ht="15.75" x14ac:dyDescent="0.25">
      <c r="D42">
        <v>-2</v>
      </c>
      <c r="E42" s="116">
        <f t="shared" si="2"/>
        <v>1</v>
      </c>
      <c r="F42" s="114">
        <f t="shared" si="3"/>
        <v>5.3990966513188063E-2</v>
      </c>
      <c r="G42" s="114">
        <v>7.6176633367297519E-2</v>
      </c>
    </row>
    <row r="43" spans="1:7" ht="15.75" x14ac:dyDescent="0.25">
      <c r="D43">
        <v>-1</v>
      </c>
      <c r="E43" s="116">
        <f t="shared" si="2"/>
        <v>2</v>
      </c>
      <c r="F43" s="114">
        <f t="shared" si="3"/>
        <v>0.24197072451914337</v>
      </c>
      <c r="G43" s="114">
        <v>2.7388375094948802E-2</v>
      </c>
    </row>
    <row r="44" spans="1:7" ht="15.75" x14ac:dyDescent="0.25">
      <c r="D44">
        <v>0</v>
      </c>
      <c r="E44" s="116">
        <f t="shared" si="2"/>
        <v>3</v>
      </c>
      <c r="F44" s="114">
        <f t="shared" si="3"/>
        <v>0.3989422804014327</v>
      </c>
      <c r="G44" s="114">
        <v>9.9282417447232735E-2</v>
      </c>
    </row>
    <row r="45" spans="1:7" ht="15.75" x14ac:dyDescent="0.25">
      <c r="D45">
        <v>1</v>
      </c>
      <c r="E45" s="116">
        <f t="shared" si="2"/>
        <v>4</v>
      </c>
      <c r="F45" s="114">
        <f t="shared" si="3"/>
        <v>0.24197072451914337</v>
      </c>
      <c r="G45" s="114">
        <v>7.7916565020186762E-2</v>
      </c>
    </row>
    <row r="46" spans="1:7" ht="15.75" x14ac:dyDescent="0.25">
      <c r="D46">
        <v>2</v>
      </c>
      <c r="E46" s="116">
        <f t="shared" si="2"/>
        <v>5</v>
      </c>
      <c r="F46" s="114">
        <f t="shared" si="3"/>
        <v>5.3990966513188063E-2</v>
      </c>
      <c r="G46" s="114">
        <v>6.7492599306795825E-2</v>
      </c>
    </row>
    <row r="47" spans="1:7" ht="15.75" x14ac:dyDescent="0.25">
      <c r="D47">
        <v>3</v>
      </c>
      <c r="E47" s="116">
        <f t="shared" si="2"/>
        <v>6</v>
      </c>
      <c r="F47" s="114">
        <f t="shared" si="3"/>
        <v>4.4318484119380075E-3</v>
      </c>
      <c r="G47" s="114">
        <v>8.3879818681679125E-2</v>
      </c>
    </row>
    <row r="48" spans="1:7" ht="15.75" x14ac:dyDescent="0.25">
      <c r="D48">
        <v>4</v>
      </c>
      <c r="E48" s="116">
        <f t="shared" si="2"/>
        <v>7</v>
      </c>
      <c r="F48" s="114">
        <f t="shared" si="3"/>
        <v>1.3383022576488537E-4</v>
      </c>
      <c r="G48" s="114">
        <v>5.4882811478044836E-2</v>
      </c>
    </row>
    <row r="49" spans="4:7" ht="15.75" x14ac:dyDescent="0.25">
      <c r="D49">
        <v>5</v>
      </c>
      <c r="E49" s="116">
        <f t="shared" si="2"/>
        <v>8</v>
      </c>
      <c r="F49" s="114">
        <f t="shared" si="3"/>
        <v>1.4867195147342977E-6</v>
      </c>
      <c r="G49" s="114">
        <v>2.1585657481746463E-2</v>
      </c>
    </row>
    <row r="50" spans="4:7" ht="15.75" x14ac:dyDescent="0.25">
      <c r="D50">
        <v>6</v>
      </c>
      <c r="E50" s="116">
        <f t="shared" si="2"/>
        <v>9</v>
      </c>
      <c r="F50" s="114">
        <f t="shared" si="3"/>
        <v>6.0758828498232861E-9</v>
      </c>
      <c r="G50" s="114">
        <v>4.1644981039595859E-2</v>
      </c>
    </row>
    <row r="51" spans="4:7" ht="15.75" x14ac:dyDescent="0.25">
      <c r="D51">
        <v>7</v>
      </c>
      <c r="E51" s="116">
        <f t="shared" si="2"/>
        <v>10</v>
      </c>
      <c r="F51" s="114">
        <f t="shared" si="3"/>
        <v>9.1347204083645936E-12</v>
      </c>
      <c r="G51" s="114">
        <v>7.0332578616245575E-3</v>
      </c>
    </row>
    <row r="52" spans="4:7" ht="15.75" x14ac:dyDescent="0.25">
      <c r="E52" s="116"/>
      <c r="F52" s="118"/>
    </row>
    <row r="53" spans="4:7" ht="15.75" x14ac:dyDescent="0.25">
      <c r="E53" s="116"/>
      <c r="F53" s="118"/>
    </row>
    <row r="54" spans="4:7" ht="15.75" x14ac:dyDescent="0.25">
      <c r="E54" s="116"/>
    </row>
    <row r="55" spans="4:7" ht="15.75" x14ac:dyDescent="0.25">
      <c r="E55" s="116"/>
    </row>
    <row r="56" spans="4:7" ht="15.75" x14ac:dyDescent="0.25">
      <c r="E56" s="116"/>
    </row>
    <row r="57" spans="4:7" ht="15.75" x14ac:dyDescent="0.25">
      <c r="E57" s="116"/>
    </row>
    <row r="58" spans="4:7" ht="15.75" x14ac:dyDescent="0.25">
      <c r="E58" s="116"/>
    </row>
    <row r="59" spans="4:7" ht="15.75" x14ac:dyDescent="0.25">
      <c r="E59" s="116"/>
    </row>
    <row r="60" spans="4:7" ht="15.75" x14ac:dyDescent="0.25">
      <c r="E60" s="116"/>
    </row>
    <row r="61" spans="4:7" ht="15.75" x14ac:dyDescent="0.25">
      <c r="E61" s="116"/>
    </row>
    <row r="62" spans="4:7" ht="15.75" x14ac:dyDescent="0.25">
      <c r="E62" s="116"/>
    </row>
    <row r="63" spans="4:7" ht="15.75" x14ac:dyDescent="0.25">
      <c r="E63" s="116"/>
    </row>
    <row r="64" spans="4:7" ht="15.75" x14ac:dyDescent="0.25">
      <c r="E64" s="116"/>
    </row>
    <row r="65" spans="5:5" ht="15.75" x14ac:dyDescent="0.25">
      <c r="E65" s="116"/>
    </row>
    <row r="66" spans="5:5" ht="15.75" x14ac:dyDescent="0.25">
      <c r="E66" s="116"/>
    </row>
    <row r="67" spans="5:5" ht="15.75" x14ac:dyDescent="0.25">
      <c r="E67" s="116"/>
    </row>
    <row r="68" spans="5:5" ht="15.75" x14ac:dyDescent="0.25">
      <c r="E68" s="116"/>
    </row>
    <row r="69" spans="5:5" ht="15.75" x14ac:dyDescent="0.25">
      <c r="E69" s="116"/>
    </row>
    <row r="70" spans="5:5" ht="15.75" x14ac:dyDescent="0.25">
      <c r="E70" s="116"/>
    </row>
    <row r="71" spans="5:5" ht="15.75" x14ac:dyDescent="0.25">
      <c r="E71" s="116"/>
    </row>
    <row r="72" spans="5:5" ht="15.75" x14ac:dyDescent="0.25">
      <c r="E72" s="116"/>
    </row>
    <row r="73" spans="5:5" ht="15.75" x14ac:dyDescent="0.25">
      <c r="E73" s="116"/>
    </row>
    <row r="74" spans="5:5" ht="15.75" x14ac:dyDescent="0.25">
      <c r="E74" s="116"/>
    </row>
    <row r="75" spans="5:5" ht="15.75" x14ac:dyDescent="0.25">
      <c r="E75" s="116"/>
    </row>
    <row r="76" spans="5:5" ht="15.75" x14ac:dyDescent="0.25">
      <c r="E76" s="116"/>
    </row>
    <row r="77" spans="5:5" ht="15.75" x14ac:dyDescent="0.25">
      <c r="E77" s="116"/>
    </row>
    <row r="78" spans="5:5" ht="15.75" x14ac:dyDescent="0.25">
      <c r="E78" s="116"/>
    </row>
    <row r="79" spans="5:5" ht="15.75" x14ac:dyDescent="0.25">
      <c r="E79" s="116"/>
    </row>
    <row r="80" spans="5:5" ht="15.75" x14ac:dyDescent="0.25">
      <c r="E80" s="116"/>
    </row>
    <row r="81" spans="5:5" ht="15.75" x14ac:dyDescent="0.25">
      <c r="E81" s="116"/>
    </row>
    <row r="82" spans="5:5" ht="15.75" x14ac:dyDescent="0.25">
      <c r="E82" s="11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6022"/>
  <sheetViews>
    <sheetView zoomScale="70" zoomScaleNormal="70" workbookViewId="0">
      <selection activeCell="B6" sqref="B6"/>
    </sheetView>
  </sheetViews>
  <sheetFormatPr baseColWidth="10" defaultColWidth="11.42578125" defaultRowHeight="15" x14ac:dyDescent="0.25"/>
  <cols>
    <col min="1" max="1" width="30.7109375" bestFit="1" customWidth="1"/>
    <col min="2" max="19" width="8.7109375" customWidth="1"/>
    <col min="20" max="20" width="8.7109375" style="2" customWidth="1"/>
    <col min="21" max="31" width="8.7109375" customWidth="1"/>
    <col min="32" max="46" width="9.85546875" customWidth="1"/>
    <col min="47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42</v>
      </c>
    </row>
    <row r="3" spans="1:61" x14ac:dyDescent="0.25">
      <c r="A3" s="3" t="s">
        <v>2</v>
      </c>
      <c r="B3" s="125" t="s">
        <v>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125" t="s">
        <v>4</v>
      </c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7"/>
      <c r="AF3" s="125" t="s">
        <v>5</v>
      </c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7"/>
      <c r="AU3" s="125" t="s">
        <v>6</v>
      </c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</row>
    <row r="4" spans="1:61" x14ac:dyDescent="0.25">
      <c r="A4" s="4"/>
      <c r="B4" s="5" t="s">
        <v>7</v>
      </c>
      <c r="C4" s="6" t="s">
        <v>8</v>
      </c>
      <c r="D4" s="7" t="s">
        <v>9</v>
      </c>
      <c r="E4" s="6" t="s">
        <v>10</v>
      </c>
      <c r="F4" s="6" t="s">
        <v>11</v>
      </c>
      <c r="G4" s="6" t="s">
        <v>12</v>
      </c>
      <c r="H4" s="7" t="s">
        <v>13</v>
      </c>
      <c r="I4" s="6" t="s">
        <v>14</v>
      </c>
      <c r="J4" s="7" t="s">
        <v>15</v>
      </c>
      <c r="K4" s="6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8" t="s">
        <v>21</v>
      </c>
      <c r="Q4" s="5" t="s">
        <v>7</v>
      </c>
      <c r="R4" s="6" t="s">
        <v>8</v>
      </c>
      <c r="S4" s="7" t="s">
        <v>9</v>
      </c>
      <c r="T4" s="9" t="s">
        <v>10</v>
      </c>
      <c r="U4" s="6" t="s">
        <v>11</v>
      </c>
      <c r="V4" s="6" t="s">
        <v>12</v>
      </c>
      <c r="W4" s="7" t="s">
        <v>13</v>
      </c>
      <c r="X4" s="6" t="s">
        <v>14</v>
      </c>
      <c r="Y4" s="7" t="s">
        <v>15</v>
      </c>
      <c r="Z4" s="6" t="s">
        <v>16</v>
      </c>
      <c r="AA4" s="7" t="s">
        <v>17</v>
      </c>
      <c r="AB4" s="10" t="s">
        <v>18</v>
      </c>
      <c r="AC4" s="10" t="s">
        <v>19</v>
      </c>
      <c r="AD4" s="10" t="s">
        <v>20</v>
      </c>
      <c r="AE4" s="8" t="s">
        <v>21</v>
      </c>
      <c r="AF4" s="5" t="s">
        <v>7</v>
      </c>
      <c r="AG4" s="6" t="s">
        <v>8</v>
      </c>
      <c r="AH4" s="7" t="s">
        <v>9</v>
      </c>
      <c r="AI4" s="6" t="s">
        <v>10</v>
      </c>
      <c r="AJ4" s="6" t="s">
        <v>11</v>
      </c>
      <c r="AK4" s="6" t="s">
        <v>12</v>
      </c>
      <c r="AL4" s="7" t="s">
        <v>13</v>
      </c>
      <c r="AM4" s="6" t="s">
        <v>14</v>
      </c>
      <c r="AN4" s="7" t="s">
        <v>15</v>
      </c>
      <c r="AO4" s="6" t="s">
        <v>16</v>
      </c>
      <c r="AP4" s="7" t="s">
        <v>17</v>
      </c>
      <c r="AQ4" s="10" t="s">
        <v>18</v>
      </c>
      <c r="AR4" s="10" t="s">
        <v>19</v>
      </c>
      <c r="AS4" s="10" t="s">
        <v>20</v>
      </c>
      <c r="AT4" s="8" t="s">
        <v>21</v>
      </c>
      <c r="AU4" s="5" t="s">
        <v>7</v>
      </c>
      <c r="AV4" s="6" t="s">
        <v>8</v>
      </c>
      <c r="AW4" s="7" t="s">
        <v>9</v>
      </c>
      <c r="AX4" s="6" t="s">
        <v>10</v>
      </c>
      <c r="AY4" s="6" t="s">
        <v>11</v>
      </c>
      <c r="AZ4" s="6" t="s">
        <v>12</v>
      </c>
      <c r="BA4" s="7" t="s">
        <v>13</v>
      </c>
      <c r="BB4" s="6" t="s">
        <v>14</v>
      </c>
      <c r="BC4" s="7" t="s">
        <v>15</v>
      </c>
      <c r="BD4" s="6" t="s">
        <v>16</v>
      </c>
      <c r="BE4" s="7" t="s">
        <v>17</v>
      </c>
      <c r="BF4" s="7" t="s">
        <v>18</v>
      </c>
      <c r="BG4" s="7" t="s">
        <v>19</v>
      </c>
      <c r="BH4" s="7" t="s">
        <v>20</v>
      </c>
      <c r="BI4" s="8" t="s">
        <v>21</v>
      </c>
    </row>
    <row r="5" spans="1:61" x14ac:dyDescent="0.25">
      <c r="A5" s="11" t="s">
        <v>22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2"/>
      <c r="R5" s="13"/>
      <c r="S5" s="13"/>
      <c r="T5" s="13"/>
      <c r="U5" s="15"/>
      <c r="V5" s="15"/>
      <c r="W5" s="15"/>
      <c r="X5" s="16"/>
      <c r="Y5" s="16"/>
      <c r="Z5" s="16"/>
      <c r="AA5" s="16"/>
      <c r="AB5" s="16"/>
      <c r="AC5" s="16"/>
      <c r="AD5" s="16"/>
      <c r="AE5" s="17"/>
      <c r="AF5" s="12"/>
      <c r="AG5" s="13"/>
      <c r="AH5" s="13"/>
      <c r="AI5" s="13"/>
      <c r="AJ5" s="15"/>
      <c r="AK5" s="15"/>
      <c r="AL5" s="15"/>
      <c r="AM5" s="16"/>
      <c r="AN5" s="16"/>
      <c r="AO5" s="16"/>
      <c r="AP5" s="16"/>
      <c r="AQ5" s="16"/>
      <c r="AR5" s="16"/>
      <c r="AS5" s="16"/>
      <c r="AT5" s="17"/>
      <c r="AU5" s="12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4"/>
    </row>
    <row r="6" spans="1:61" x14ac:dyDescent="0.25">
      <c r="A6" s="18" t="s">
        <v>23</v>
      </c>
      <c r="B6" s="19">
        <v>0.91709929238478527</v>
      </c>
      <c r="C6" s="20">
        <v>0.79451866999690879</v>
      </c>
      <c r="D6" s="20">
        <v>0.87475318190777096</v>
      </c>
      <c r="E6" s="20">
        <v>0.87052041195686025</v>
      </c>
      <c r="F6" s="20">
        <v>0.86165049962879703</v>
      </c>
      <c r="G6" s="20">
        <v>0.85114120376773672</v>
      </c>
      <c r="H6" s="20">
        <v>0.95075569189222242</v>
      </c>
      <c r="I6" s="20">
        <v>0.90683830954338396</v>
      </c>
      <c r="J6" s="20">
        <v>0.95823565208851225</v>
      </c>
      <c r="K6" s="20">
        <v>0.93039610157065478</v>
      </c>
      <c r="L6" s="20">
        <v>1.0222281839644982</v>
      </c>
      <c r="M6" s="20">
        <v>0.86793269994283995</v>
      </c>
      <c r="N6" s="20">
        <v>0.88869874926198134</v>
      </c>
      <c r="O6" s="20">
        <v>0.87989091824112931</v>
      </c>
      <c r="P6" s="21">
        <v>0.95315189944389578</v>
      </c>
      <c r="Q6" s="19">
        <v>2.3488073081839511</v>
      </c>
      <c r="R6" s="20">
        <v>1.8554369423430179</v>
      </c>
      <c r="S6" s="20">
        <v>1.9186411118610054</v>
      </c>
      <c r="T6" s="22">
        <v>2.3310861732531403</v>
      </c>
      <c r="U6" s="22">
        <v>2.1207445029965348</v>
      </c>
      <c r="V6" s="22">
        <v>1.6963914032590015</v>
      </c>
      <c r="W6" s="22">
        <v>1.8583093029937232</v>
      </c>
      <c r="X6" s="22">
        <v>2.186720948094989</v>
      </c>
      <c r="Y6" s="22">
        <v>2.047964371032212</v>
      </c>
      <c r="Z6" s="22">
        <v>1.6634628646900043</v>
      </c>
      <c r="AA6" s="22">
        <v>1.7763345360490777</v>
      </c>
      <c r="AB6" s="22">
        <v>2.1322626117924091</v>
      </c>
      <c r="AC6" s="22">
        <v>1.9822444924536513</v>
      </c>
      <c r="AD6" s="22">
        <v>2.018442657964862</v>
      </c>
      <c r="AE6" s="23">
        <v>1.9356159633490106</v>
      </c>
      <c r="AF6" s="19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1">
        <v>0</v>
      </c>
      <c r="AU6" s="19">
        <v>0</v>
      </c>
      <c r="AV6" s="20">
        <v>0</v>
      </c>
      <c r="AW6" s="20">
        <v>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0</v>
      </c>
      <c r="BG6" s="20">
        <v>0</v>
      </c>
      <c r="BH6" s="20">
        <v>0</v>
      </c>
      <c r="BI6" s="21">
        <v>0</v>
      </c>
    </row>
    <row r="7" spans="1:61" x14ac:dyDescent="0.25">
      <c r="A7" s="18" t="s">
        <v>24</v>
      </c>
      <c r="B7" s="19">
        <v>2.6442765461334958</v>
      </c>
      <c r="C7" s="20">
        <v>2.5388842355600771</v>
      </c>
      <c r="D7" s="20">
        <v>2.43116268791323</v>
      </c>
      <c r="E7" s="20">
        <v>2.4293615635789734</v>
      </c>
      <c r="F7" s="20">
        <v>2.433359224894895</v>
      </c>
      <c r="G7" s="20">
        <v>2.3921053217493617</v>
      </c>
      <c r="H7" s="20">
        <v>2.4596560281732112</v>
      </c>
      <c r="I7" s="20">
        <v>2.3862386567165181</v>
      </c>
      <c r="J7" s="20">
        <v>2.4169537289440797</v>
      </c>
      <c r="K7" s="20">
        <v>2.5548881117204516</v>
      </c>
      <c r="L7" s="20">
        <v>2.282650262861583</v>
      </c>
      <c r="M7" s="20">
        <v>2.4937716041070721</v>
      </c>
      <c r="N7" s="20">
        <v>2.2976218684679734</v>
      </c>
      <c r="O7" s="20">
        <v>2.4883379792064932</v>
      </c>
      <c r="P7" s="21">
        <v>2.3099830496227227</v>
      </c>
      <c r="Q7" s="19">
        <v>0.70400976174002605</v>
      </c>
      <c r="R7" s="20">
        <v>0.51618907854457929</v>
      </c>
      <c r="S7" s="20">
        <v>0.5866450060024726</v>
      </c>
      <c r="T7" s="22">
        <v>0.67441606596076564</v>
      </c>
      <c r="U7" s="22">
        <v>0.63586824869783742</v>
      </c>
      <c r="V7" s="22">
        <v>0.49658023924686912</v>
      </c>
      <c r="W7" s="22">
        <v>0.57423540503908355</v>
      </c>
      <c r="X7" s="22">
        <v>0.73169497005671136</v>
      </c>
      <c r="Y7" s="22">
        <v>0.70667276317006866</v>
      </c>
      <c r="Z7" s="22">
        <v>0.5288897427589615</v>
      </c>
      <c r="AA7" s="22">
        <v>0.59517681526814947</v>
      </c>
      <c r="AB7" s="22">
        <v>0.62673210859668727</v>
      </c>
      <c r="AC7" s="22">
        <v>0.61408174448877173</v>
      </c>
      <c r="AD7" s="22">
        <v>0.60062503663091016</v>
      </c>
      <c r="AE7" s="23">
        <v>0.64787136140518964</v>
      </c>
      <c r="AF7" s="19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1">
        <v>0</v>
      </c>
      <c r="AU7" s="19">
        <v>0</v>
      </c>
      <c r="AV7" s="20">
        <v>0</v>
      </c>
      <c r="AW7" s="20">
        <v>0</v>
      </c>
      <c r="AX7" s="20">
        <v>0</v>
      </c>
      <c r="AY7" s="20">
        <v>0</v>
      </c>
      <c r="AZ7" s="20">
        <v>0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1">
        <v>0</v>
      </c>
    </row>
    <row r="8" spans="1:61" x14ac:dyDescent="0.25">
      <c r="A8" s="18" t="s">
        <v>25</v>
      </c>
      <c r="B8" s="19">
        <v>2.5498918685512351</v>
      </c>
      <c r="C8" s="20">
        <v>2.9576518525697533</v>
      </c>
      <c r="D8" s="20">
        <v>2.6556601824034982</v>
      </c>
      <c r="E8" s="20">
        <v>2.4917863494137196</v>
      </c>
      <c r="F8" s="20">
        <v>2.4027854958234989</v>
      </c>
      <c r="G8" s="20">
        <v>2.7758591425408108</v>
      </c>
      <c r="H8" s="20">
        <v>2.8231392452133677</v>
      </c>
      <c r="I8" s="20">
        <v>2.591803614133585</v>
      </c>
      <c r="J8" s="20">
        <v>3.1179672968317731</v>
      </c>
      <c r="K8" s="20">
        <v>4.5626544903239248</v>
      </c>
      <c r="L8" s="20">
        <v>3.3755084615260733</v>
      </c>
      <c r="M8" s="20">
        <v>2.5136704388665083</v>
      </c>
      <c r="N8" s="20">
        <v>2.6422063360892412</v>
      </c>
      <c r="O8" s="20">
        <v>2.4641743769926272</v>
      </c>
      <c r="P8" s="21">
        <v>3.4230554368344532</v>
      </c>
      <c r="Q8" s="19">
        <v>4.4648890838376918</v>
      </c>
      <c r="R8" s="20">
        <v>2.6864257983262481</v>
      </c>
      <c r="S8" s="20">
        <v>2.4153625075404199</v>
      </c>
      <c r="T8" s="22">
        <v>2.853868399304015</v>
      </c>
      <c r="U8" s="22">
        <v>3.6765848660461802</v>
      </c>
      <c r="V8" s="22">
        <v>2.2826070508342982</v>
      </c>
      <c r="W8" s="22">
        <v>2.5008756892356367</v>
      </c>
      <c r="X8" s="22">
        <v>2.3667338123094996</v>
      </c>
      <c r="Y8" s="22">
        <v>3.6390444116605112</v>
      </c>
      <c r="Z8" s="22">
        <v>1.7678609392359628</v>
      </c>
      <c r="AA8" s="22">
        <v>2.2390589367317544</v>
      </c>
      <c r="AB8" s="22">
        <v>3.4549393882139179</v>
      </c>
      <c r="AC8" s="22">
        <v>2.9131136028065097</v>
      </c>
      <c r="AD8" s="22">
        <v>3.0653924670346857</v>
      </c>
      <c r="AE8" s="23">
        <v>2.1691275943311035</v>
      </c>
      <c r="AF8" s="19">
        <v>2.3471746501675117</v>
      </c>
      <c r="AG8" s="20">
        <v>1.3115798237683252</v>
      </c>
      <c r="AH8" s="20">
        <v>0.9909094492656676</v>
      </c>
      <c r="AI8" s="20">
        <v>0.53181777370462746</v>
      </c>
      <c r="AJ8" s="20">
        <v>1.5789669286902583</v>
      </c>
      <c r="AK8" s="20">
        <v>0.91010714938717463</v>
      </c>
      <c r="AL8" s="20">
        <v>1.0056002272623663</v>
      </c>
      <c r="AM8" s="20">
        <v>0.5347743412900291</v>
      </c>
      <c r="AN8" s="20">
        <v>1.5611063965815353</v>
      </c>
      <c r="AO8" s="20">
        <v>0.47330413961804141</v>
      </c>
      <c r="AP8" s="20">
        <v>0.8584898439422799</v>
      </c>
      <c r="AQ8" s="20">
        <v>1.5869999854218557</v>
      </c>
      <c r="AR8" s="20">
        <v>1.2206518537564404</v>
      </c>
      <c r="AS8" s="20">
        <v>1.1686378977520693</v>
      </c>
      <c r="AT8" s="21">
        <v>0.53164533161296113</v>
      </c>
      <c r="AU8" s="19">
        <v>0.57606514078229176</v>
      </c>
      <c r="AV8" s="20">
        <v>5.4843842043300942E-4</v>
      </c>
      <c r="AW8" s="20">
        <v>0.10897862403019752</v>
      </c>
      <c r="AX8" s="20">
        <v>0.7025640879360362</v>
      </c>
      <c r="AY8" s="20">
        <v>0.52947663440351633</v>
      </c>
      <c r="AZ8" s="20">
        <v>7.710738581769636E-6</v>
      </c>
      <c r="BA8" s="20">
        <v>5.165241605777335E-6</v>
      </c>
      <c r="BB8" s="20">
        <v>0.17822644955583244</v>
      </c>
      <c r="BC8" s="20">
        <v>0.5455059500227798</v>
      </c>
      <c r="BD8" s="20">
        <v>1.3717231868970456E-3</v>
      </c>
      <c r="BE8" s="20">
        <v>5.2190180223443484E-6</v>
      </c>
      <c r="BF8" s="20">
        <v>0.39809062150388619</v>
      </c>
      <c r="BG8" s="20">
        <v>0.16541736460867421</v>
      </c>
      <c r="BH8" s="20">
        <v>0.39809062150388619</v>
      </c>
      <c r="BI8" s="21">
        <v>0.16541736460867421</v>
      </c>
    </row>
    <row r="9" spans="1:61" x14ac:dyDescent="0.25">
      <c r="A9" s="18" t="s">
        <v>26</v>
      </c>
      <c r="B9" s="19">
        <v>0.51019815459707529</v>
      </c>
      <c r="C9" s="20">
        <v>0.66812202456411107</v>
      </c>
      <c r="D9" s="20">
        <v>1.1786663162735695</v>
      </c>
      <c r="E9" s="20">
        <v>0.86220749078413561</v>
      </c>
      <c r="F9" s="20">
        <v>0.43856547951960168</v>
      </c>
      <c r="G9" s="20">
        <v>0.92413298286741341</v>
      </c>
      <c r="H9" s="20">
        <v>1.1600595461448897</v>
      </c>
      <c r="I9" s="20">
        <v>0.88148173513671879</v>
      </c>
      <c r="J9" s="20">
        <v>0.56408274614599507</v>
      </c>
      <c r="K9" s="20">
        <v>1.1031795469949781</v>
      </c>
      <c r="L9" s="20">
        <v>0.87918116279366643</v>
      </c>
      <c r="M9" s="20">
        <v>0.97797888390127607</v>
      </c>
      <c r="N9" s="20">
        <v>0.97210942130285649</v>
      </c>
      <c r="O9" s="20">
        <v>0.89332725688503445</v>
      </c>
      <c r="P9" s="21">
        <v>0.87966478687595051</v>
      </c>
      <c r="Q9" s="19">
        <v>2.2857204754617109</v>
      </c>
      <c r="R9" s="20">
        <v>2.5203448852099979</v>
      </c>
      <c r="S9" s="20">
        <v>2.9486219397841493</v>
      </c>
      <c r="T9" s="22">
        <v>2.3843658402509198</v>
      </c>
      <c r="U9" s="22">
        <v>3.452415549209479</v>
      </c>
      <c r="V9" s="22">
        <v>1.9739808837296768</v>
      </c>
      <c r="W9" s="22">
        <v>2.6885785030929417</v>
      </c>
      <c r="X9" s="22">
        <v>2.7124617676597946</v>
      </c>
      <c r="Y9" s="22">
        <v>3.557797783768792</v>
      </c>
      <c r="Z9" s="22">
        <v>2.311961899334841</v>
      </c>
      <c r="AA9" s="22">
        <v>2.4094014221594464</v>
      </c>
      <c r="AB9" s="22">
        <v>2.0893371671861152</v>
      </c>
      <c r="AC9" s="22">
        <v>2.6056323035147981</v>
      </c>
      <c r="AD9" s="22">
        <v>2.4157547572911859</v>
      </c>
      <c r="AE9" s="23">
        <v>3.1935982813031201</v>
      </c>
      <c r="AF9" s="19">
        <v>0.60731514218395555</v>
      </c>
      <c r="AG9" s="20">
        <v>1.0704810616946132</v>
      </c>
      <c r="AH9" s="20">
        <v>1.4817547527040988</v>
      </c>
      <c r="AI9" s="20">
        <v>0.86275444115323396</v>
      </c>
      <c r="AJ9" s="20">
        <v>2.1464295158211439</v>
      </c>
      <c r="AK9" s="20">
        <v>0.77395092751028649</v>
      </c>
      <c r="AL9" s="20">
        <v>1.3805327188458891</v>
      </c>
      <c r="AM9" s="20">
        <v>1.1443613675038333</v>
      </c>
      <c r="AN9" s="20">
        <v>1.9537524812872968</v>
      </c>
      <c r="AO9" s="20">
        <v>1.253503510239635</v>
      </c>
      <c r="AP9" s="20">
        <v>1.2387495846574981</v>
      </c>
      <c r="AQ9" s="20">
        <v>0.58158786604663326</v>
      </c>
      <c r="AR9" s="20">
        <v>1.1977516507544095</v>
      </c>
      <c r="AS9" s="20">
        <v>1.0961207184064639</v>
      </c>
      <c r="AT9" s="21">
        <v>1.7426078372500513</v>
      </c>
      <c r="AU9" s="19">
        <v>1.2034229542477346</v>
      </c>
      <c r="AV9" s="20">
        <v>1.0045327950962555</v>
      </c>
      <c r="AW9" s="20">
        <v>1.1086004383895456</v>
      </c>
      <c r="AX9" s="20">
        <v>1.2509135271013683</v>
      </c>
      <c r="AY9" s="20">
        <v>0.99239228473868546</v>
      </c>
      <c r="AZ9" s="20">
        <v>0.86559787476623218</v>
      </c>
      <c r="BA9" s="20">
        <v>0.85873278049201451</v>
      </c>
      <c r="BB9" s="20">
        <v>1.0090485268705494</v>
      </c>
      <c r="BC9" s="20">
        <v>1.0150409795983446</v>
      </c>
      <c r="BD9" s="20">
        <v>0.72835817417997883</v>
      </c>
      <c r="BE9" s="20">
        <v>0.84363443104347891</v>
      </c>
      <c r="BF9" s="20">
        <v>1.1122929215014286</v>
      </c>
      <c r="BG9" s="20">
        <v>1.0006631627031317</v>
      </c>
      <c r="BH9" s="20">
        <v>1.1122929215014286</v>
      </c>
      <c r="BI9" s="21">
        <v>1.0006631627031317</v>
      </c>
    </row>
    <row r="10" spans="1:61" x14ac:dyDescent="0.25">
      <c r="A10" s="18" t="s">
        <v>27</v>
      </c>
      <c r="B10" s="19">
        <v>2.1121959897702909</v>
      </c>
      <c r="C10" s="20">
        <v>1.3886451115639056</v>
      </c>
      <c r="D10" s="20">
        <v>1.4071917386863844</v>
      </c>
      <c r="E10" s="20">
        <v>1.371528761145189</v>
      </c>
      <c r="F10" s="20">
        <v>1.8284419122250677</v>
      </c>
      <c r="G10" s="20">
        <v>1.8413118433763938</v>
      </c>
      <c r="H10" s="20">
        <v>1.7801767593197715</v>
      </c>
      <c r="I10" s="20">
        <v>1.2298178374435149</v>
      </c>
      <c r="J10" s="20">
        <v>1.852521224292035</v>
      </c>
      <c r="K10" s="20">
        <v>1.6577065973165832</v>
      </c>
      <c r="L10" s="20">
        <v>1.360422639419621</v>
      </c>
      <c r="M10" s="20">
        <v>1.7957322405963616</v>
      </c>
      <c r="N10" s="20">
        <v>1.7560715690011768</v>
      </c>
      <c r="O10" s="20">
        <v>1.7828134069980135</v>
      </c>
      <c r="P10" s="21">
        <v>1.772894580750807</v>
      </c>
      <c r="Q10" s="19">
        <v>2.2975004319740999</v>
      </c>
      <c r="R10" s="20">
        <v>2.3427874621085736</v>
      </c>
      <c r="S10" s="20">
        <v>1.7301503305839419</v>
      </c>
      <c r="T10" s="22">
        <v>2.9624425753049461</v>
      </c>
      <c r="U10" s="22">
        <v>2.1110191236368592</v>
      </c>
      <c r="V10" s="22">
        <v>2.4030632451163791</v>
      </c>
      <c r="W10" s="22">
        <v>1.9727421316247566</v>
      </c>
      <c r="X10" s="22">
        <v>2.594745618656654</v>
      </c>
      <c r="Y10" s="22">
        <v>1.9465849982754782</v>
      </c>
      <c r="Z10" s="22">
        <v>3.2692596794056281</v>
      </c>
      <c r="AA10" s="22">
        <v>2.4501389892346586</v>
      </c>
      <c r="AB10" s="22">
        <v>2.4659227034949067</v>
      </c>
      <c r="AC10" s="22">
        <v>2.1211113519516043</v>
      </c>
      <c r="AD10" s="22">
        <v>2.4603261784010062</v>
      </c>
      <c r="AE10" s="23">
        <v>2.34518325800676</v>
      </c>
      <c r="AF10" s="19">
        <v>1.7940407294650238</v>
      </c>
      <c r="AG10" s="20">
        <v>1.798079585701478</v>
      </c>
      <c r="AH10" s="20">
        <v>1.0642483172172417</v>
      </c>
      <c r="AI10" s="20">
        <v>2.1428392583045111</v>
      </c>
      <c r="AJ10" s="20">
        <v>1.5514564908960207</v>
      </c>
      <c r="AK10" s="20">
        <v>2.0004210063265648</v>
      </c>
      <c r="AL10" s="20">
        <v>1.482182607550945</v>
      </c>
      <c r="AM10" s="20">
        <v>2.1796536814303242</v>
      </c>
      <c r="AN10" s="20">
        <v>1.4211824632639551</v>
      </c>
      <c r="AO10" s="20">
        <v>2.4592780115914188</v>
      </c>
      <c r="AP10" s="20">
        <v>1.6556614451400362</v>
      </c>
      <c r="AQ10" s="20">
        <v>1.7540471549203434</v>
      </c>
      <c r="AR10" s="20">
        <v>1.7423781500528916</v>
      </c>
      <c r="AS10" s="20">
        <v>1.830672329715074</v>
      </c>
      <c r="AT10" s="21">
        <v>1.8587552207802518</v>
      </c>
      <c r="AU10" s="19">
        <v>0.35458057830391565</v>
      </c>
      <c r="AV10" s="20">
        <v>0.43527890797112223</v>
      </c>
      <c r="AW10" s="20">
        <v>0.35916025108850808</v>
      </c>
      <c r="AX10" s="20">
        <v>0.70020061034771242</v>
      </c>
      <c r="AY10" s="20">
        <v>0.43951313177922546</v>
      </c>
      <c r="AZ10" s="20">
        <v>0.21643850430562825</v>
      </c>
      <c r="BA10" s="20">
        <v>0.4013971234748836</v>
      </c>
      <c r="BB10" s="20">
        <v>0.32469031736417275</v>
      </c>
      <c r="BC10" s="20">
        <v>0.38521463301013159</v>
      </c>
      <c r="BD10" s="20">
        <v>0.29351695392206872</v>
      </c>
      <c r="BE10" s="20">
        <v>0.52648201245084425</v>
      </c>
      <c r="BF10" s="20">
        <v>0.51085444581517347</v>
      </c>
      <c r="BG10" s="20">
        <v>0.2667131368215595</v>
      </c>
      <c r="BH10" s="20">
        <v>0.51085444581517347</v>
      </c>
      <c r="BI10" s="21">
        <v>0.2667131368215595</v>
      </c>
    </row>
    <row r="11" spans="1:61" x14ac:dyDescent="0.25">
      <c r="A11" s="18" t="s">
        <v>28</v>
      </c>
      <c r="B11" s="19">
        <v>1.6258829342040169</v>
      </c>
      <c r="C11" s="20">
        <v>2.2936382712965173</v>
      </c>
      <c r="D11" s="20">
        <v>2.2797680238426574</v>
      </c>
      <c r="E11" s="20">
        <v>1.6359819812453071</v>
      </c>
      <c r="F11" s="20">
        <v>1.7983616183407747</v>
      </c>
      <c r="G11" s="20">
        <v>2.2162416877033286</v>
      </c>
      <c r="H11" s="20">
        <v>2.5301832701068161</v>
      </c>
      <c r="I11" s="20">
        <v>1.980582345908847</v>
      </c>
      <c r="J11" s="20">
        <v>1.839459173921443</v>
      </c>
      <c r="K11" s="20">
        <v>1.6785349217066132</v>
      </c>
      <c r="L11" s="20">
        <v>2.0166400456735056</v>
      </c>
      <c r="M11" s="20">
        <v>1.6795853577652406</v>
      </c>
      <c r="N11" s="20">
        <v>1.9182359841822201</v>
      </c>
      <c r="O11" s="20">
        <v>1.9497286884805101</v>
      </c>
      <c r="P11" s="21">
        <v>1.5934856852402801</v>
      </c>
      <c r="Q11" s="19">
        <v>2.535143374958587</v>
      </c>
      <c r="R11" s="20">
        <v>2.6144737782773535</v>
      </c>
      <c r="S11" s="20">
        <v>2.6570553840089333</v>
      </c>
      <c r="T11" s="22">
        <v>2.957731919973734</v>
      </c>
      <c r="U11" s="22">
        <v>2.6854161864824486</v>
      </c>
      <c r="V11" s="22">
        <v>2.0802001630628442</v>
      </c>
      <c r="W11" s="22">
        <v>3.5063209592498281</v>
      </c>
      <c r="X11" s="22">
        <v>3.9369406508136398</v>
      </c>
      <c r="Y11" s="22">
        <v>3.7378984840087845</v>
      </c>
      <c r="Z11" s="22">
        <v>2.2316077466496451</v>
      </c>
      <c r="AA11" s="22">
        <v>3.1089304151771624</v>
      </c>
      <c r="AB11" s="22">
        <v>2.4351909140688766</v>
      </c>
      <c r="AC11" s="22">
        <v>3.324591114296501</v>
      </c>
      <c r="AD11" s="22">
        <v>2.9131457278455652</v>
      </c>
      <c r="AE11" s="23">
        <v>3.1590750653821291</v>
      </c>
      <c r="AF11" s="19">
        <v>1.3596228751355861</v>
      </c>
      <c r="AG11" s="20">
        <v>1.2721852788546775</v>
      </c>
      <c r="AH11" s="20">
        <v>1.806016806923449</v>
      </c>
      <c r="AI11" s="20">
        <v>1.7659832096197701</v>
      </c>
      <c r="AJ11" s="20">
        <v>1.5387526739980102</v>
      </c>
      <c r="AK11" s="20">
        <v>1.2761455482870061</v>
      </c>
      <c r="AL11" s="20">
        <v>2.0014515775179884</v>
      </c>
      <c r="AM11" s="20">
        <v>2.5157145234856944</v>
      </c>
      <c r="AN11" s="20">
        <v>2.447464842560938</v>
      </c>
      <c r="AO11" s="20">
        <v>0.8296688775531097</v>
      </c>
      <c r="AP11" s="20">
        <v>1.6517252617475837</v>
      </c>
      <c r="AQ11" s="20">
        <v>1.5205282942418963</v>
      </c>
      <c r="AR11" s="20">
        <v>1.859009287082686</v>
      </c>
      <c r="AS11" s="20">
        <v>1.6581675863183141</v>
      </c>
      <c r="AT11" s="21">
        <v>1.8736875848362553</v>
      </c>
      <c r="AU11" s="19">
        <v>0.66106652009424494</v>
      </c>
      <c r="AV11" s="20">
        <v>0.37058352278198664</v>
      </c>
      <c r="AW11" s="20">
        <v>0.46569440545657614</v>
      </c>
      <c r="AX11" s="20">
        <v>0.35550958999142401</v>
      </c>
      <c r="AY11" s="20">
        <v>0.68908651712880387</v>
      </c>
      <c r="AZ11" s="20">
        <v>0.36079798819119663</v>
      </c>
      <c r="BA11" s="20">
        <v>0.5400590674302973</v>
      </c>
      <c r="BB11" s="20">
        <v>0.56914599225249374</v>
      </c>
      <c r="BC11" s="20">
        <v>0.76134654355812503</v>
      </c>
      <c r="BD11" s="20">
        <v>0.77668855446498464</v>
      </c>
      <c r="BE11" s="20">
        <v>0.93537015462583017</v>
      </c>
      <c r="BF11" s="20">
        <v>0.44989546099199462</v>
      </c>
      <c r="BG11" s="20">
        <v>0.69727737860813255</v>
      </c>
      <c r="BH11" s="20">
        <v>0.44989546099199462</v>
      </c>
      <c r="BI11" s="21">
        <v>0.69727737860813255</v>
      </c>
    </row>
    <row r="12" spans="1:61" x14ac:dyDescent="0.25">
      <c r="A12" s="18" t="s">
        <v>29</v>
      </c>
      <c r="B12" s="19">
        <v>0.96427593254114263</v>
      </c>
      <c r="C12" s="20">
        <v>0.7713980177885128</v>
      </c>
      <c r="D12" s="20">
        <v>0.58019841009132134</v>
      </c>
      <c r="E12" s="20">
        <v>1.0369065175339478</v>
      </c>
      <c r="F12" s="20">
        <v>0.74475413507956523</v>
      </c>
      <c r="G12" s="20">
        <v>0.82982293927378914</v>
      </c>
      <c r="H12" s="20">
        <v>0.72414207997027458</v>
      </c>
      <c r="I12" s="20">
        <v>0.73050894566277191</v>
      </c>
      <c r="J12" s="20">
        <v>0.86244361647244949</v>
      </c>
      <c r="K12" s="20">
        <v>0.59447003912035257</v>
      </c>
      <c r="L12" s="20">
        <v>0.69722323085544402</v>
      </c>
      <c r="M12" s="20">
        <v>0.93151530825684636</v>
      </c>
      <c r="N12" s="20">
        <v>0.87548705087493583</v>
      </c>
      <c r="O12" s="20">
        <v>0.87936102634798474</v>
      </c>
      <c r="P12" s="21">
        <v>0.92147740072009798</v>
      </c>
      <c r="Q12" s="19">
        <v>2.6391386072383547</v>
      </c>
      <c r="R12" s="20">
        <v>1.7230733644137071</v>
      </c>
      <c r="S12" s="20">
        <v>2.1842416278944756</v>
      </c>
      <c r="T12" s="22">
        <v>2.3188703446452896</v>
      </c>
      <c r="U12" s="22">
        <v>2.5517501561380107</v>
      </c>
      <c r="V12" s="22">
        <v>2.3065267257572688</v>
      </c>
      <c r="W12" s="22">
        <v>1.8822646605129978</v>
      </c>
      <c r="X12" s="22">
        <v>2.6015647977925709</v>
      </c>
      <c r="Y12" s="22">
        <v>2.7298328768801534</v>
      </c>
      <c r="Z12" s="22">
        <v>1.8455302916836158</v>
      </c>
      <c r="AA12" s="22">
        <v>2.8525211035429909</v>
      </c>
      <c r="AB12" s="22">
        <v>2.6220528561913437</v>
      </c>
      <c r="AC12" s="22">
        <v>2.0371677598443672</v>
      </c>
      <c r="AD12" s="22">
        <v>2.0862293720410521</v>
      </c>
      <c r="AE12" s="23">
        <v>2.8363962516711028</v>
      </c>
      <c r="AF12" s="19">
        <v>0.88458517710683948</v>
      </c>
      <c r="AG12" s="20">
        <v>0.35997133624385536</v>
      </c>
      <c r="AH12" s="20">
        <v>0.63890008421379563</v>
      </c>
      <c r="AI12" s="20">
        <v>0.50844288980140884</v>
      </c>
      <c r="AJ12" s="20">
        <v>0.86100660949302554</v>
      </c>
      <c r="AK12" s="20">
        <v>0.69299684698260988</v>
      </c>
      <c r="AL12" s="20">
        <v>0.86985354566925333</v>
      </c>
      <c r="AM12" s="20">
        <v>0.67528687518383479</v>
      </c>
      <c r="AN12" s="20">
        <v>0.71392236977240631</v>
      </c>
      <c r="AO12" s="20">
        <v>0.63324408120330888</v>
      </c>
      <c r="AP12" s="20">
        <v>0.98832231148053584</v>
      </c>
      <c r="AQ12" s="20">
        <v>0.83068144947986233</v>
      </c>
      <c r="AR12" s="20">
        <v>0.83320249262698198</v>
      </c>
      <c r="AS12" s="20">
        <v>0.82597846266700159</v>
      </c>
      <c r="AT12" s="21">
        <v>0.87934430902434513</v>
      </c>
      <c r="AU12" s="19">
        <v>1.1086106757564054</v>
      </c>
      <c r="AV12" s="20">
        <v>0.65229967303186609</v>
      </c>
      <c r="AW12" s="20">
        <v>0.60389868065053653</v>
      </c>
      <c r="AX12" s="20">
        <v>1.3851074379409425</v>
      </c>
      <c r="AY12" s="20">
        <v>0.81772835046699066</v>
      </c>
      <c r="AZ12" s="20">
        <v>0.56074418651274238</v>
      </c>
      <c r="BA12" s="20">
        <v>0.53033188443829737</v>
      </c>
      <c r="BB12" s="20">
        <v>1.4859105697212049</v>
      </c>
      <c r="BC12" s="20">
        <v>1.4021224578000968</v>
      </c>
      <c r="BD12" s="20">
        <v>0.55942151769282367</v>
      </c>
      <c r="BE12" s="20">
        <v>1.0839660357580181</v>
      </c>
      <c r="BF12" s="20">
        <v>0.8528942051258126</v>
      </c>
      <c r="BG12" s="20">
        <v>0.6882753925748768</v>
      </c>
      <c r="BH12" s="20">
        <v>0.8528942051258126</v>
      </c>
      <c r="BI12" s="21">
        <v>0.6882753925748768</v>
      </c>
    </row>
    <row r="13" spans="1:61" x14ac:dyDescent="0.25">
      <c r="A13" s="18" t="s">
        <v>30</v>
      </c>
      <c r="B13" s="19">
        <v>0.18583371046188571</v>
      </c>
      <c r="C13" s="20">
        <v>0.16522337247652683</v>
      </c>
      <c r="D13" s="20">
        <v>0.23950260107148619</v>
      </c>
      <c r="E13" s="20">
        <v>0.16917881242857782</v>
      </c>
      <c r="F13" s="20">
        <v>0.18018014035179189</v>
      </c>
      <c r="G13" s="20">
        <v>0.35544480793080296</v>
      </c>
      <c r="H13" s="20">
        <v>0.31966647249834768</v>
      </c>
      <c r="I13" s="20">
        <v>0.33217536711628209</v>
      </c>
      <c r="J13" s="20">
        <v>0.35328762070316372</v>
      </c>
      <c r="K13" s="20">
        <v>0.53235980482088741</v>
      </c>
      <c r="L13" s="20">
        <v>0.46899870414913886</v>
      </c>
      <c r="M13" s="20">
        <v>0.14080429810583453</v>
      </c>
      <c r="N13" s="20">
        <v>0.15664510852883756</v>
      </c>
      <c r="O13" s="20">
        <v>0.20287457420770733</v>
      </c>
      <c r="P13" s="21">
        <v>0.26244620272706343</v>
      </c>
      <c r="Q13" s="19">
        <v>0.64655724379338386</v>
      </c>
      <c r="R13" s="20">
        <v>1.03348084776487</v>
      </c>
      <c r="S13" s="20">
        <v>0.71613118239752505</v>
      </c>
      <c r="T13" s="22">
        <v>1.1434088020704791</v>
      </c>
      <c r="U13" s="22">
        <v>0.61852742454299259</v>
      </c>
      <c r="V13" s="22">
        <v>0.73840345880600566</v>
      </c>
      <c r="W13" s="22">
        <v>1.1659127979325563</v>
      </c>
      <c r="X13" s="22">
        <v>0.75080601009653503</v>
      </c>
      <c r="Y13" s="22">
        <v>1.0564686647834847</v>
      </c>
      <c r="Z13" s="22">
        <v>0.93933118832936302</v>
      </c>
      <c r="AA13" s="22">
        <v>1.0079145051364164</v>
      </c>
      <c r="AB13" s="22">
        <v>0.87001434387611887</v>
      </c>
      <c r="AC13" s="22">
        <v>1.071785953514607</v>
      </c>
      <c r="AD13" s="22">
        <v>1.182620084883141</v>
      </c>
      <c r="AE13" s="23">
        <v>1.0427467637187831</v>
      </c>
      <c r="AF13" s="19">
        <v>0.16758591642283077</v>
      </c>
      <c r="AG13" s="20">
        <v>0.25499770324454429</v>
      </c>
      <c r="AH13" s="20">
        <v>7.6994105034312671E-2</v>
      </c>
      <c r="AI13" s="20">
        <v>0.14439036970720814</v>
      </c>
      <c r="AJ13" s="20">
        <v>8.3193742990831612E-2</v>
      </c>
      <c r="AK13" s="20">
        <v>0.12868644387579889</v>
      </c>
      <c r="AL13" s="20">
        <v>7.9089146419341394E-2</v>
      </c>
      <c r="AM13" s="20">
        <v>9.1263931532711604E-2</v>
      </c>
      <c r="AN13" s="20">
        <v>6.5562488595269683E-2</v>
      </c>
      <c r="AO13" s="20">
        <v>0.12439839501230315</v>
      </c>
      <c r="AP13" s="20">
        <v>9.001866665299979E-2</v>
      </c>
      <c r="AQ13" s="20">
        <v>8.3811718779328429E-2</v>
      </c>
      <c r="AR13" s="20">
        <v>8.2596154696339574E-2</v>
      </c>
      <c r="AS13" s="20">
        <v>7.5801578281784826E-2</v>
      </c>
      <c r="AT13" s="21">
        <v>0.11204893869951785</v>
      </c>
      <c r="AU13" s="19">
        <v>0.18001699250130043</v>
      </c>
      <c r="AV13" s="20">
        <v>0.6418774050986904</v>
      </c>
      <c r="AW13" s="20">
        <v>0.47489509111215966</v>
      </c>
      <c r="AX13" s="20">
        <v>0.62503115647539209</v>
      </c>
      <c r="AY13" s="20">
        <v>0.36182703818894585</v>
      </c>
      <c r="AZ13" s="20">
        <v>0.41257077855616614</v>
      </c>
      <c r="BA13" s="20">
        <v>0.6216895127196812</v>
      </c>
      <c r="BB13" s="20">
        <v>0.2127023157255408</v>
      </c>
      <c r="BC13" s="20">
        <v>0.54747544970254913</v>
      </c>
      <c r="BD13" s="20">
        <v>0.53958520760752104</v>
      </c>
      <c r="BE13" s="20">
        <v>0.38787428800981866</v>
      </c>
      <c r="BF13" s="20">
        <v>0.63089672376012063</v>
      </c>
      <c r="BG13" s="20">
        <v>0.56599516927771831</v>
      </c>
      <c r="BH13" s="20">
        <v>0.63089672376012063</v>
      </c>
      <c r="BI13" s="21">
        <v>0.56599516927771831</v>
      </c>
    </row>
    <row r="14" spans="1:61" x14ac:dyDescent="0.25">
      <c r="A14" s="18" t="s">
        <v>31</v>
      </c>
      <c r="B14" s="19">
        <v>0.26933474882191843</v>
      </c>
      <c r="C14" s="20">
        <v>0.30689102410371349</v>
      </c>
      <c r="D14" s="20">
        <v>0.1859230369525357</v>
      </c>
      <c r="E14" s="20">
        <v>0.25702592386278805</v>
      </c>
      <c r="F14" s="20">
        <v>0.28219572611540528</v>
      </c>
      <c r="G14" s="20">
        <v>0.17726506078327034</v>
      </c>
      <c r="H14" s="20">
        <v>0.20145165396356418</v>
      </c>
      <c r="I14" s="20">
        <v>0.34097463518982524</v>
      </c>
      <c r="J14" s="20">
        <v>0.279532570707275</v>
      </c>
      <c r="K14" s="20">
        <v>0.18062314163813248</v>
      </c>
      <c r="L14" s="20">
        <v>0.27053719342065957</v>
      </c>
      <c r="M14" s="20">
        <v>0.26430838751856917</v>
      </c>
      <c r="N14" s="20">
        <v>0.3188872133937406</v>
      </c>
      <c r="O14" s="20">
        <v>0.24190063565618744</v>
      </c>
      <c r="P14" s="21">
        <v>0.28432255576290816</v>
      </c>
      <c r="Q14" s="19">
        <v>1.0166286368485202</v>
      </c>
      <c r="R14" s="20">
        <v>1.1449814793508182</v>
      </c>
      <c r="S14" s="20">
        <v>1.3368687996846462</v>
      </c>
      <c r="T14" s="22">
        <v>1.7373914696298329</v>
      </c>
      <c r="U14" s="22">
        <v>1.1819177452670229</v>
      </c>
      <c r="V14" s="22">
        <v>0.87601604643252584</v>
      </c>
      <c r="W14" s="22">
        <v>1.545617972759818</v>
      </c>
      <c r="X14" s="22">
        <v>2.9875687028378346</v>
      </c>
      <c r="Y14" s="22">
        <v>1.466337239615241</v>
      </c>
      <c r="Z14" s="22">
        <v>0.67092472074598508</v>
      </c>
      <c r="AA14" s="22">
        <v>0.91298474252439077</v>
      </c>
      <c r="AB14" s="22">
        <v>1.2060204328062925</v>
      </c>
      <c r="AC14" s="22">
        <v>1.8941980391337498</v>
      </c>
      <c r="AD14" s="22">
        <v>1.1504349698828367</v>
      </c>
      <c r="AE14" s="23">
        <v>1.8292470072796825</v>
      </c>
      <c r="AF14" s="19">
        <v>0.37423003616202954</v>
      </c>
      <c r="AG14" s="20">
        <v>0.662770389588755</v>
      </c>
      <c r="AH14" s="20">
        <v>0.66665886245677319</v>
      </c>
      <c r="AI14" s="20">
        <v>1.2128425214430125</v>
      </c>
      <c r="AJ14" s="20">
        <v>0.29081800687038617</v>
      </c>
      <c r="AK14" s="20">
        <v>0.2733986940514832</v>
      </c>
      <c r="AL14" s="20">
        <v>0.75249099199942282</v>
      </c>
      <c r="AM14" s="20">
        <v>2.2836604582593507</v>
      </c>
      <c r="AN14" s="20">
        <v>0.95202505555550931</v>
      </c>
      <c r="AO14" s="20">
        <v>0.29636974054989079</v>
      </c>
      <c r="AP14" s="20">
        <v>0.33565174987463636</v>
      </c>
      <c r="AQ14" s="20">
        <v>0.69848068972185773</v>
      </c>
      <c r="AR14" s="20">
        <v>1.2179364991325958</v>
      </c>
      <c r="AS14" s="20">
        <v>0.64051740816316383</v>
      </c>
      <c r="AT14" s="21">
        <v>1.3251287739615718</v>
      </c>
      <c r="AU14" s="19">
        <v>0.56782634774237284</v>
      </c>
      <c r="AV14" s="20">
        <v>0.39543088393951958</v>
      </c>
      <c r="AW14" s="20">
        <v>0.58077178061410384</v>
      </c>
      <c r="AX14" s="20">
        <v>0.40031967619089281</v>
      </c>
      <c r="AY14" s="20">
        <v>0.81010220982238934</v>
      </c>
      <c r="AZ14" s="20">
        <v>0.50994487689372114</v>
      </c>
      <c r="BA14" s="20">
        <v>0.67282333852023424</v>
      </c>
      <c r="BB14" s="20">
        <v>0.61071863735794407</v>
      </c>
      <c r="BC14" s="20">
        <v>0.44810223894278078</v>
      </c>
      <c r="BD14" s="20">
        <v>0.2953359781481712</v>
      </c>
      <c r="BE14" s="20">
        <v>0.4517738570681939</v>
      </c>
      <c r="BF14" s="20">
        <v>0.41402216590206636</v>
      </c>
      <c r="BG14" s="20">
        <v>0.58584521741371165</v>
      </c>
      <c r="BH14" s="20">
        <v>0.41402216590206636</v>
      </c>
      <c r="BI14" s="21">
        <v>0.58584521741371165</v>
      </c>
    </row>
    <row r="15" spans="1:61" ht="15.75" thickBot="1" x14ac:dyDescent="0.3">
      <c r="A15" s="24" t="s">
        <v>32</v>
      </c>
      <c r="B15" s="19">
        <v>0.17224317807229048</v>
      </c>
      <c r="C15" s="20">
        <v>0.13608055634058475</v>
      </c>
      <c r="D15" s="20">
        <v>0.14940029026882717</v>
      </c>
      <c r="E15" s="20">
        <v>0.28828993295737732</v>
      </c>
      <c r="F15" s="20">
        <v>0.14429699162263993</v>
      </c>
      <c r="G15" s="20">
        <v>0.19239449372302511</v>
      </c>
      <c r="H15" s="20">
        <v>0.19919031118855476</v>
      </c>
      <c r="I15" s="20">
        <v>0.1931144680561161</v>
      </c>
      <c r="J15" s="20">
        <v>0.16930291457942601</v>
      </c>
      <c r="K15" s="20">
        <v>0.14403292262880849</v>
      </c>
      <c r="L15" s="20">
        <v>0.15138283675612013</v>
      </c>
      <c r="M15" s="20">
        <v>0.17751135684980418</v>
      </c>
      <c r="N15" s="20">
        <v>0.17050325631969071</v>
      </c>
      <c r="O15" s="20">
        <v>0.17284138320674949</v>
      </c>
      <c r="P15" s="21">
        <v>0.17864577745794061</v>
      </c>
      <c r="Q15" s="19">
        <v>0.88619391339410059</v>
      </c>
      <c r="R15" s="20">
        <v>0.5511728607553803</v>
      </c>
      <c r="S15" s="20">
        <v>0.58168152851025234</v>
      </c>
      <c r="T15" s="22">
        <v>0.3173570851058849</v>
      </c>
      <c r="U15" s="22">
        <v>0.72808215804249876</v>
      </c>
      <c r="V15" s="22">
        <v>0.72108899532064252</v>
      </c>
      <c r="W15" s="22">
        <v>0.65824186146712471</v>
      </c>
      <c r="X15" s="22">
        <v>0.32354302782602296</v>
      </c>
      <c r="Y15" s="22">
        <v>0.68461524665226481</v>
      </c>
      <c r="Z15" s="22">
        <v>0.72203532549023097</v>
      </c>
      <c r="AA15" s="22">
        <v>0.81361985839697615</v>
      </c>
      <c r="AB15" s="22">
        <v>0.60310467569746185</v>
      </c>
      <c r="AC15" s="22">
        <v>0.27287577638595667</v>
      </c>
      <c r="AD15" s="22">
        <v>0.58427772767481123</v>
      </c>
      <c r="AE15" s="23">
        <v>0.29907994888437195</v>
      </c>
      <c r="AF15" s="19">
        <v>0.6783641729524873</v>
      </c>
      <c r="AG15" s="20">
        <v>0.37537509166721844</v>
      </c>
      <c r="AH15" s="20">
        <v>0.36591455584688626</v>
      </c>
      <c r="AI15" s="20">
        <v>0.13062515023590177</v>
      </c>
      <c r="AJ15" s="20">
        <v>0.56819703545850953</v>
      </c>
      <c r="AK15" s="20">
        <v>0.59702224769764589</v>
      </c>
      <c r="AL15" s="20">
        <v>0.45851539819989051</v>
      </c>
      <c r="AM15" s="20">
        <v>0.12983646983140829</v>
      </c>
      <c r="AN15" s="20">
        <v>0.47823133121445688</v>
      </c>
      <c r="AO15" s="20">
        <v>0.56594714285367786</v>
      </c>
      <c r="AP15" s="20">
        <v>0.64977609421070692</v>
      </c>
      <c r="AQ15" s="20">
        <v>0.42123182131433934</v>
      </c>
      <c r="AR15" s="20">
        <v>0.11012635120725271</v>
      </c>
      <c r="AS15" s="20">
        <v>0.42163814853210624</v>
      </c>
      <c r="AT15" s="21">
        <v>0.1247814738816285</v>
      </c>
      <c r="AU15" s="19">
        <v>0.18181635506795366</v>
      </c>
      <c r="AV15" s="20">
        <v>0.1563446776948525</v>
      </c>
      <c r="AW15" s="20">
        <v>0.19028638663091069</v>
      </c>
      <c r="AX15" s="20">
        <v>0.16638429448314979</v>
      </c>
      <c r="AY15" s="20">
        <v>0.13637279330721624</v>
      </c>
      <c r="AZ15" s="20">
        <v>0.10401015272949063</v>
      </c>
      <c r="BA15" s="20">
        <v>0.17413269111060781</v>
      </c>
      <c r="BB15" s="20">
        <v>0.17372582821646657</v>
      </c>
      <c r="BC15" s="20">
        <v>0.18191695143388303</v>
      </c>
      <c r="BD15" s="20">
        <v>0.13419826378014227</v>
      </c>
      <c r="BE15" s="20">
        <v>0.1337613443054767</v>
      </c>
      <c r="BF15" s="20">
        <v>0.16186097817311168</v>
      </c>
      <c r="BG15" s="20">
        <v>0.1411211959691511</v>
      </c>
      <c r="BH15" s="20">
        <v>0.16186097817311168</v>
      </c>
      <c r="BI15" s="21">
        <v>0.1411211959691511</v>
      </c>
    </row>
    <row r="16" spans="1:61" ht="16.5" thickBot="1" x14ac:dyDescent="0.3">
      <c r="A16" s="25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30"/>
      <c r="R16" s="31"/>
      <c r="S16" s="31"/>
      <c r="T16" s="32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3"/>
      <c r="AF16" s="30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3"/>
      <c r="AU16" s="34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9"/>
    </row>
    <row r="17" spans="1:61" x14ac:dyDescent="0.25">
      <c r="A17" s="35" t="s">
        <v>33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2"/>
      <c r="R17" s="13"/>
      <c r="S17" s="13"/>
      <c r="T17" s="13"/>
      <c r="U17" s="15"/>
      <c r="V17" s="15"/>
      <c r="W17" s="15"/>
      <c r="X17" s="16"/>
      <c r="Y17" s="16"/>
      <c r="Z17" s="16"/>
      <c r="AA17" s="16"/>
      <c r="AB17" s="16"/>
      <c r="AC17" s="16"/>
      <c r="AD17" s="16"/>
      <c r="AE17" s="17"/>
      <c r="AF17" s="12"/>
      <c r="AG17" s="13"/>
      <c r="AH17" s="13"/>
      <c r="AI17" s="13"/>
      <c r="AJ17" s="15"/>
      <c r="AK17" s="15"/>
      <c r="AL17" s="15"/>
      <c r="AM17" s="16"/>
      <c r="AN17" s="16"/>
      <c r="AO17" s="16"/>
      <c r="AP17" s="16"/>
      <c r="AQ17" s="16"/>
      <c r="AR17" s="16"/>
      <c r="AS17" s="16"/>
      <c r="AT17" s="17"/>
      <c r="AU17" s="12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4"/>
    </row>
    <row r="18" spans="1:61" x14ac:dyDescent="0.25">
      <c r="A18" s="18" t="s">
        <v>23</v>
      </c>
      <c r="B18" s="19">
        <v>4.4424931124482594</v>
      </c>
      <c r="C18" s="20">
        <v>4.3137520856405782</v>
      </c>
      <c r="D18" s="20">
        <v>4.1920647908690736</v>
      </c>
      <c r="E18" s="20">
        <v>4.497788405277003</v>
      </c>
      <c r="F18" s="20">
        <v>4.6396655319463775</v>
      </c>
      <c r="G18" s="20">
        <v>3.9091044642188479</v>
      </c>
      <c r="H18" s="20">
        <v>4.103170825087326</v>
      </c>
      <c r="I18" s="20">
        <v>4.253408111648759</v>
      </c>
      <c r="J18" s="20">
        <v>3.9419235459582023</v>
      </c>
      <c r="K18" s="20">
        <v>3.637033575847366</v>
      </c>
      <c r="L18" s="20">
        <v>3.9044392372330008</v>
      </c>
      <c r="M18" s="20">
        <v>4.2688418142405116</v>
      </c>
      <c r="N18" s="20">
        <v>4.0794483467915752</v>
      </c>
      <c r="O18" s="20">
        <v>4.3619198064401319</v>
      </c>
      <c r="P18" s="21">
        <v>3.9228077827017294</v>
      </c>
      <c r="Q18" s="19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4.1501631203169269E-5</v>
      </c>
      <c r="Y18" s="20">
        <v>0</v>
      </c>
      <c r="Z18" s="20">
        <v>0</v>
      </c>
      <c r="AA18" s="20">
        <v>5.1057653312594764E-2</v>
      </c>
      <c r="AB18" s="20">
        <v>0</v>
      </c>
      <c r="AC18" s="20">
        <v>1.0017294480489439E-5</v>
      </c>
      <c r="AD18" s="20">
        <v>0</v>
      </c>
      <c r="AE18" s="21">
        <v>1.1086403190447219E-2</v>
      </c>
      <c r="AF18" s="19">
        <v>0</v>
      </c>
      <c r="AG18" s="20">
        <v>0</v>
      </c>
      <c r="AH18" s="20">
        <v>0</v>
      </c>
      <c r="AI18" s="22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5.1057653312594764E-2</v>
      </c>
      <c r="AQ18" s="20">
        <v>0</v>
      </c>
      <c r="AR18" s="20">
        <v>0</v>
      </c>
      <c r="AS18" s="20">
        <v>0</v>
      </c>
      <c r="AT18" s="21">
        <v>1.1086403190447219E-2</v>
      </c>
      <c r="AU18" s="19">
        <v>0</v>
      </c>
      <c r="AV18" s="20">
        <v>0</v>
      </c>
      <c r="AW18" s="20">
        <v>0</v>
      </c>
      <c r="AX18" s="22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1">
        <v>0</v>
      </c>
    </row>
    <row r="19" spans="1:61" x14ac:dyDescent="0.25">
      <c r="A19" s="18" t="s">
        <v>24</v>
      </c>
      <c r="B19" s="19">
        <v>5.8786513174286821</v>
      </c>
      <c r="C19" s="20">
        <v>5.002980268639095</v>
      </c>
      <c r="D19" s="20">
        <v>6.1897670084990235</v>
      </c>
      <c r="E19" s="20">
        <v>5.6048657574160092</v>
      </c>
      <c r="F19" s="20">
        <v>5.8549671624587436</v>
      </c>
      <c r="G19" s="20">
        <v>4.4346173223091618</v>
      </c>
      <c r="H19" s="20">
        <v>5.4705993259793599</v>
      </c>
      <c r="I19" s="20">
        <v>5.1942731474863857</v>
      </c>
      <c r="J19" s="20">
        <v>6.648250011544965</v>
      </c>
      <c r="K19" s="20">
        <v>5.0405012204956767</v>
      </c>
      <c r="L19" s="20">
        <v>5.1350815992945869</v>
      </c>
      <c r="M19" s="20">
        <v>5.9375760776151916</v>
      </c>
      <c r="N19" s="20">
        <v>5.287191247060826</v>
      </c>
      <c r="O19" s="20">
        <v>5.2925469315675802</v>
      </c>
      <c r="P19" s="21">
        <v>5.6215203533647715</v>
      </c>
      <c r="Q19" s="19">
        <v>7.1989453746865682E-3</v>
      </c>
      <c r="R19" s="20">
        <v>8.4591297003183252E-3</v>
      </c>
      <c r="S19" s="20">
        <v>6.6080952750685353E-3</v>
      </c>
      <c r="T19" s="20">
        <v>7.7243156430658036E-3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1.180874743502674E-2</v>
      </c>
      <c r="AA19" s="20">
        <v>0</v>
      </c>
      <c r="AB19" s="20">
        <v>7.3001328159618597E-3</v>
      </c>
      <c r="AC19" s="20">
        <v>0</v>
      </c>
      <c r="AD19" s="20">
        <v>2.2161936141560023E-6</v>
      </c>
      <c r="AE19" s="21">
        <v>0</v>
      </c>
      <c r="AF19" s="19">
        <v>0</v>
      </c>
      <c r="AG19" s="20">
        <v>0</v>
      </c>
      <c r="AH19" s="20">
        <v>0</v>
      </c>
      <c r="AI19" s="22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1">
        <v>0</v>
      </c>
      <c r="AU19" s="19">
        <v>0</v>
      </c>
      <c r="AV19" s="20">
        <v>0</v>
      </c>
      <c r="AW19" s="20">
        <v>0</v>
      </c>
      <c r="AX19" s="22">
        <v>1.1772110593183522E-4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1">
        <v>0</v>
      </c>
    </row>
    <row r="20" spans="1:61" x14ac:dyDescent="0.25">
      <c r="A20" s="18" t="s">
        <v>25</v>
      </c>
      <c r="B20" s="19">
        <v>9.0358986960818655</v>
      </c>
      <c r="C20" s="20">
        <v>8.1837525679950804</v>
      </c>
      <c r="D20" s="20">
        <v>8.0110134921251124</v>
      </c>
      <c r="E20" s="20">
        <v>7.6945566530332048</v>
      </c>
      <c r="F20" s="20">
        <v>10.901755941879504</v>
      </c>
      <c r="G20" s="20">
        <v>15.372765536391265</v>
      </c>
      <c r="H20" s="20">
        <v>7.2160129762439293</v>
      </c>
      <c r="I20" s="20">
        <v>5.9223058291540376</v>
      </c>
      <c r="J20" s="20">
        <v>7.6268083193015581</v>
      </c>
      <c r="K20" s="20">
        <v>12.859285613721077</v>
      </c>
      <c r="L20" s="20">
        <v>6.1953219791230305</v>
      </c>
      <c r="M20" s="20">
        <v>8.2035937138069617</v>
      </c>
      <c r="N20" s="20">
        <v>10.283524783717043</v>
      </c>
      <c r="O20" s="20">
        <v>10.351975559533155</v>
      </c>
      <c r="P20" s="21">
        <v>7.9603559287761119</v>
      </c>
      <c r="Q20" s="19">
        <v>1.0172087387811015</v>
      </c>
      <c r="R20" s="20">
        <v>0.83933461590405922</v>
      </c>
      <c r="S20" s="20">
        <v>0.95174633132454567</v>
      </c>
      <c r="T20" s="20">
        <v>0.81991482515767045</v>
      </c>
      <c r="U20" s="20">
        <v>0.88319978400659049</v>
      </c>
      <c r="V20" s="20">
        <v>0.69971579181429899</v>
      </c>
      <c r="W20" s="20">
        <v>0.72046029575367643</v>
      </c>
      <c r="X20" s="20">
        <v>0.77245787222446427</v>
      </c>
      <c r="Y20" s="20">
        <v>0.747661233795201</v>
      </c>
      <c r="Z20" s="20">
        <v>0.64911233406970348</v>
      </c>
      <c r="AA20" s="20">
        <v>0.66631307471630741</v>
      </c>
      <c r="AB20" s="20">
        <v>0.86364951292518377</v>
      </c>
      <c r="AC20" s="20">
        <v>0.75380831045969465</v>
      </c>
      <c r="AD20" s="20">
        <v>0.74312030229838277</v>
      </c>
      <c r="AE20" s="21">
        <v>0.71486505781436316</v>
      </c>
      <c r="AF20" s="19">
        <v>3.3393238825259498E-2</v>
      </c>
      <c r="AG20" s="20">
        <v>7.1025682363497515E-3</v>
      </c>
      <c r="AH20" s="20">
        <v>0.202870913988449</v>
      </c>
      <c r="AI20" s="22">
        <v>2.4840058898585936E-2</v>
      </c>
      <c r="AJ20" s="20">
        <v>2.5178029561559449E-2</v>
      </c>
      <c r="AK20" s="20">
        <v>2.6081573252835791E-2</v>
      </c>
      <c r="AL20" s="20">
        <v>4.5397308473176995E-2</v>
      </c>
      <c r="AM20" s="20">
        <v>2.6874611850230056E-2</v>
      </c>
      <c r="AN20" s="20">
        <v>2.8332638729071741E-2</v>
      </c>
      <c r="AO20" s="20">
        <v>3.3607218078977617E-2</v>
      </c>
      <c r="AP20" s="20">
        <v>2.8548028582223585E-2</v>
      </c>
      <c r="AQ20" s="20">
        <v>3.0606359871284943E-2</v>
      </c>
      <c r="AR20" s="20">
        <v>3.5522439260535603E-2</v>
      </c>
      <c r="AS20" s="20">
        <v>3.4869590325130539E-2</v>
      </c>
      <c r="AT20" s="21">
        <v>2.7326742976024145E-2</v>
      </c>
      <c r="AU20" s="19">
        <v>1.1213310552471291E-5</v>
      </c>
      <c r="AV20" s="20">
        <v>5.8138348455796049E-5</v>
      </c>
      <c r="AW20" s="20">
        <v>0</v>
      </c>
      <c r="AX20" s="22">
        <v>0</v>
      </c>
      <c r="AY20" s="20">
        <v>2.709615189292719E-5</v>
      </c>
      <c r="AZ20" s="20">
        <v>0</v>
      </c>
      <c r="BA20" s="20">
        <v>0</v>
      </c>
      <c r="BB20" s="20">
        <v>5.5335508270892359E-5</v>
      </c>
      <c r="BC20" s="20">
        <v>5.4993475794005709E-5</v>
      </c>
      <c r="BD20" s="20">
        <v>0</v>
      </c>
      <c r="BE20" s="20">
        <v>4.6971162201099138E-5</v>
      </c>
      <c r="BF20" s="20">
        <v>5.5304036484559546E-5</v>
      </c>
      <c r="BG20" s="20">
        <v>1.0017294480489439E-5</v>
      </c>
      <c r="BH20" s="20">
        <v>5.5304036484559546E-5</v>
      </c>
      <c r="BI20" s="21">
        <v>1.0017294480489439E-5</v>
      </c>
    </row>
    <row r="21" spans="1:61" x14ac:dyDescent="0.25">
      <c r="A21" s="18" t="s">
        <v>26</v>
      </c>
      <c r="B21" s="19">
        <v>6.2163730570939757</v>
      </c>
      <c r="C21" s="20">
        <v>6.2517038169744303</v>
      </c>
      <c r="D21" s="20">
        <v>6.1173111311525377</v>
      </c>
      <c r="E21" s="20">
        <v>7.2278585729421918</v>
      </c>
      <c r="F21" s="20">
        <v>6.3933256302301098</v>
      </c>
      <c r="G21" s="20">
        <v>5.9230982981339775</v>
      </c>
      <c r="H21" s="20">
        <v>4.909143761721289</v>
      </c>
      <c r="I21" s="20">
        <v>4.7347698535803069</v>
      </c>
      <c r="J21" s="20">
        <v>6.1538330005348172</v>
      </c>
      <c r="K21" s="20">
        <v>3.9936130182812537</v>
      </c>
      <c r="L21" s="20">
        <v>4.7348257129285649</v>
      </c>
      <c r="M21" s="20">
        <v>6.1370473400561343</v>
      </c>
      <c r="N21" s="20">
        <v>5.4241347860185263</v>
      </c>
      <c r="O21" s="20">
        <v>6.0601630435025955</v>
      </c>
      <c r="P21" s="21">
        <v>5.1000756912477243</v>
      </c>
      <c r="Q21" s="19">
        <v>1.3323453758856438</v>
      </c>
      <c r="R21" s="20">
        <v>0.82883870606283971</v>
      </c>
      <c r="S21" s="20">
        <v>0.93391164121339532</v>
      </c>
      <c r="T21" s="20">
        <v>0.68750212520554221</v>
      </c>
      <c r="U21" s="20">
        <v>1.3618133760239388</v>
      </c>
      <c r="V21" s="20">
        <v>0.62538138035907176</v>
      </c>
      <c r="W21" s="20">
        <v>1.1410452587457016</v>
      </c>
      <c r="X21" s="20">
        <v>0.89609768738800366</v>
      </c>
      <c r="Y21" s="20">
        <v>0.95500863492892007</v>
      </c>
      <c r="Z21" s="20">
        <v>1.4102974345158235</v>
      </c>
      <c r="AA21" s="20">
        <v>1.2448725366013125</v>
      </c>
      <c r="AB21" s="20">
        <v>0.95305755776445777</v>
      </c>
      <c r="AC21" s="20">
        <v>0.97318750479550131</v>
      </c>
      <c r="AD21" s="20">
        <v>0.92803617317313836</v>
      </c>
      <c r="AE21" s="21">
        <v>1.2054076317580205</v>
      </c>
      <c r="AF21" s="19">
        <v>0.32618847598505835</v>
      </c>
      <c r="AG21" s="20">
        <v>0.23870927595217872</v>
      </c>
      <c r="AH21" s="20">
        <v>8.8662195172936914E-2</v>
      </c>
      <c r="AI21" s="22">
        <v>0.2518063511351642</v>
      </c>
      <c r="AJ21" s="20">
        <v>0.27956169492876126</v>
      </c>
      <c r="AK21" s="20">
        <v>0.19441663491609415</v>
      </c>
      <c r="AL21" s="20">
        <v>0.24579422010084137</v>
      </c>
      <c r="AM21" s="20">
        <v>0.23426748555717869</v>
      </c>
      <c r="AN21" s="20">
        <v>0.3134107515354142</v>
      </c>
      <c r="AO21" s="20">
        <v>0.27334964106775406</v>
      </c>
      <c r="AP21" s="20">
        <v>0.22225605769595197</v>
      </c>
      <c r="AQ21" s="20">
        <v>0.26693223222554263</v>
      </c>
      <c r="AR21" s="20">
        <v>0.22743999990098462</v>
      </c>
      <c r="AS21" s="20">
        <v>0.23196721263881745</v>
      </c>
      <c r="AT21" s="21">
        <v>0.28484270899447478</v>
      </c>
      <c r="AU21" s="19">
        <v>0.36010874040628399</v>
      </c>
      <c r="AV21" s="20">
        <v>0.18861436800524209</v>
      </c>
      <c r="AW21" s="20">
        <v>0.34625941432590152</v>
      </c>
      <c r="AX21" s="22">
        <v>0.16466284969563891</v>
      </c>
      <c r="AY21" s="20">
        <v>0.78169759901568525</v>
      </c>
      <c r="AZ21" s="20">
        <v>0.2022632752653675</v>
      </c>
      <c r="BA21" s="20">
        <v>0.46735932487730253</v>
      </c>
      <c r="BB21" s="20">
        <v>0.32481205548236869</v>
      </c>
      <c r="BC21" s="20">
        <v>0.12652532287512872</v>
      </c>
      <c r="BD21" s="20">
        <v>0.69443585736893854</v>
      </c>
      <c r="BE21" s="20">
        <v>0.49632339490692517</v>
      </c>
      <c r="BF21" s="20">
        <v>0.18276324937052391</v>
      </c>
      <c r="BG21" s="20">
        <v>0.34670813405113199</v>
      </c>
      <c r="BH21" s="20">
        <v>0.18276324937052391</v>
      </c>
      <c r="BI21" s="21">
        <v>0.34670813405113199</v>
      </c>
    </row>
    <row r="22" spans="1:61" x14ac:dyDescent="0.25">
      <c r="A22" s="18" t="s">
        <v>27</v>
      </c>
      <c r="B22" s="19">
        <v>5.2130919975730814</v>
      </c>
      <c r="C22" s="20">
        <v>4.7432627004724131</v>
      </c>
      <c r="D22" s="20">
        <v>4.5668656342015499</v>
      </c>
      <c r="E22" s="20">
        <v>5.015106560918702</v>
      </c>
      <c r="F22" s="20">
        <v>5.3283498851365589</v>
      </c>
      <c r="G22" s="20">
        <v>3.4783700770910007</v>
      </c>
      <c r="H22" s="20">
        <v>4.5130616718587495</v>
      </c>
      <c r="I22" s="20">
        <v>6.6538449375291133</v>
      </c>
      <c r="J22" s="20">
        <v>4.1771343081608867</v>
      </c>
      <c r="K22" s="20">
        <v>2.9016398533218393</v>
      </c>
      <c r="L22" s="20">
        <v>4.2682862100715502</v>
      </c>
      <c r="M22" s="20">
        <v>5.1003070325254267</v>
      </c>
      <c r="N22" s="20">
        <v>4.5836773235156851</v>
      </c>
      <c r="O22" s="20">
        <v>4.8132276902204749</v>
      </c>
      <c r="P22" s="21">
        <v>4.2449045687444906</v>
      </c>
      <c r="Q22" s="19">
        <v>1.3346784920345953</v>
      </c>
      <c r="R22" s="20">
        <v>1.722810772873181</v>
      </c>
      <c r="S22" s="20">
        <v>2.0323089511500259</v>
      </c>
      <c r="T22" s="20">
        <v>1.3214483915878494</v>
      </c>
      <c r="U22" s="20">
        <v>1.2390514076465173</v>
      </c>
      <c r="V22" s="20">
        <v>1.5052682175596457</v>
      </c>
      <c r="W22" s="20">
        <v>1.6551396896720776</v>
      </c>
      <c r="X22" s="20">
        <v>1.1598995782263</v>
      </c>
      <c r="Y22" s="20">
        <v>2.1032064173368066</v>
      </c>
      <c r="Z22" s="20">
        <v>1.381822250359998</v>
      </c>
      <c r="AA22" s="20">
        <v>1.6183183273865573</v>
      </c>
      <c r="AB22" s="20">
        <v>1.7448434571685829</v>
      </c>
      <c r="AC22" s="20">
        <v>1.4871305858871564</v>
      </c>
      <c r="AD22" s="20">
        <v>1.528174312067019</v>
      </c>
      <c r="AE22" s="21">
        <v>1.5671820236094813</v>
      </c>
      <c r="AF22" s="19">
        <v>5.966976321988389E-2</v>
      </c>
      <c r="AG22" s="20">
        <v>5.6672293102235725E-2</v>
      </c>
      <c r="AH22" s="20">
        <v>0.12089804158130812</v>
      </c>
      <c r="AI22" s="22">
        <v>6.0963233027253934E-2</v>
      </c>
      <c r="AJ22" s="20">
        <v>9.7800708031005629E-2</v>
      </c>
      <c r="AK22" s="20">
        <v>0.10295956459772451</v>
      </c>
      <c r="AL22" s="20">
        <v>5.4670983252189623E-2</v>
      </c>
      <c r="AM22" s="20">
        <v>7.2042220476345953E-2</v>
      </c>
      <c r="AN22" s="20">
        <v>9.5896889843243238E-2</v>
      </c>
      <c r="AO22" s="20">
        <v>7.1793804797110797E-2</v>
      </c>
      <c r="AP22" s="20">
        <v>5.5748506711077866E-2</v>
      </c>
      <c r="AQ22" s="20">
        <v>9.9784630596798915E-2</v>
      </c>
      <c r="AR22" s="20">
        <v>0.10838267414801553</v>
      </c>
      <c r="AS22" s="20">
        <v>0.10700824380143832</v>
      </c>
      <c r="AT22" s="21">
        <v>7.9766574630595222E-2</v>
      </c>
      <c r="AU22" s="19">
        <v>0.63317378387199119</v>
      </c>
      <c r="AV22" s="20">
        <v>1.1369264111722679</v>
      </c>
      <c r="AW22" s="20">
        <v>1.2144570599231921</v>
      </c>
      <c r="AX22" s="22">
        <v>0.52500987159389256</v>
      </c>
      <c r="AY22" s="20">
        <v>0.44198815133765573</v>
      </c>
      <c r="AZ22" s="20">
        <v>0.74491228601134196</v>
      </c>
      <c r="BA22" s="20">
        <v>0.81293258317358685</v>
      </c>
      <c r="BB22" s="20">
        <v>0.30214939807002472</v>
      </c>
      <c r="BC22" s="20">
        <v>1.3414631875066199</v>
      </c>
      <c r="BD22" s="20">
        <v>0.76621773413833727</v>
      </c>
      <c r="BE22" s="20">
        <v>0.83419322744105839</v>
      </c>
      <c r="BF22" s="20">
        <v>0.98442291023245676</v>
      </c>
      <c r="BG22" s="20">
        <v>0.70711458439451735</v>
      </c>
      <c r="BH22" s="20">
        <v>0.98442291023245676</v>
      </c>
      <c r="BI22" s="21">
        <v>0.70711458439451735</v>
      </c>
    </row>
    <row r="23" spans="1:61" x14ac:dyDescent="0.25">
      <c r="A23" s="18" t="s">
        <v>28</v>
      </c>
      <c r="B23" s="19">
        <v>6.0894361389778924</v>
      </c>
      <c r="C23" s="20">
        <v>5.9909978968840036</v>
      </c>
      <c r="D23" s="20">
        <v>7.5620108582042738</v>
      </c>
      <c r="E23" s="20">
        <v>9.9980028161605219</v>
      </c>
      <c r="F23" s="20">
        <v>5.6141700780959516</v>
      </c>
      <c r="G23" s="20">
        <v>5.360415824710234</v>
      </c>
      <c r="H23" s="20">
        <v>6.7234896273116007</v>
      </c>
      <c r="I23" s="20">
        <v>9.2843280719440564</v>
      </c>
      <c r="J23" s="20">
        <v>7.0279528317878501</v>
      </c>
      <c r="K23" s="20">
        <v>7.3222116535478889</v>
      </c>
      <c r="L23" s="20">
        <v>7.467032794002443</v>
      </c>
      <c r="M23" s="20">
        <v>7.2193444582490693</v>
      </c>
      <c r="N23" s="20">
        <v>7.0032147857617195</v>
      </c>
      <c r="O23" s="20">
        <v>6.7896395714347859</v>
      </c>
      <c r="P23" s="21">
        <v>8.1001128295085199</v>
      </c>
      <c r="Q23" s="19">
        <v>1.5401616603545938</v>
      </c>
      <c r="R23" s="20">
        <v>1.3396131664212358</v>
      </c>
      <c r="S23" s="20">
        <v>1.7197436555954388</v>
      </c>
      <c r="T23" s="20">
        <v>1.6092248794139699</v>
      </c>
      <c r="U23" s="20">
        <v>2.1039534455024653</v>
      </c>
      <c r="V23" s="20">
        <v>1.154619489026703</v>
      </c>
      <c r="W23" s="20">
        <v>2.3396230445931945</v>
      </c>
      <c r="X23" s="20">
        <v>2.2868754512898906</v>
      </c>
      <c r="Y23" s="20">
        <v>2.2907459017358676</v>
      </c>
      <c r="Z23" s="20">
        <v>0.89195306225671045</v>
      </c>
      <c r="AA23" s="20">
        <v>2.043937597537576</v>
      </c>
      <c r="AB23" s="20">
        <v>1.3793123128884706</v>
      </c>
      <c r="AC23" s="20">
        <v>1.99993748317818</v>
      </c>
      <c r="AD23" s="20">
        <v>1.7027507532542905</v>
      </c>
      <c r="AE23" s="21">
        <v>1.7788252341758188</v>
      </c>
      <c r="AF23" s="19">
        <v>0.38270804649373469</v>
      </c>
      <c r="AG23" s="20">
        <v>0.37916958787643351</v>
      </c>
      <c r="AH23" s="20">
        <v>0.40291702253465606</v>
      </c>
      <c r="AI23" s="22">
        <v>0.10160780317067311</v>
      </c>
      <c r="AJ23" s="20">
        <v>0.39722245618402502</v>
      </c>
      <c r="AK23" s="20">
        <v>0.3476531065939249</v>
      </c>
      <c r="AL23" s="20">
        <v>0.42321717011432936</v>
      </c>
      <c r="AM23" s="20">
        <v>0.21169797625042411</v>
      </c>
      <c r="AN23" s="20">
        <v>0.44014871585027981</v>
      </c>
      <c r="AO23" s="20">
        <v>0.13863847209598945</v>
      </c>
      <c r="AP23" s="20">
        <v>0.20665850043437364</v>
      </c>
      <c r="AQ23" s="20">
        <v>0.18072606988257867</v>
      </c>
      <c r="AR23" s="20">
        <v>0.37710928716015346</v>
      </c>
      <c r="AS23" s="20">
        <v>0.15964949071848583</v>
      </c>
      <c r="AT23" s="21">
        <v>0.17794204073288</v>
      </c>
      <c r="AU23" s="19">
        <v>0.70017181931493355</v>
      </c>
      <c r="AV23" s="20">
        <v>0.60621534215590533</v>
      </c>
      <c r="AW23" s="20">
        <v>0.92903512491713036</v>
      </c>
      <c r="AX23" s="22">
        <v>1.1986426394267273</v>
      </c>
      <c r="AY23" s="20">
        <v>1.3095284987200209</v>
      </c>
      <c r="AZ23" s="20">
        <v>0.53047279068303732</v>
      </c>
      <c r="BA23" s="20">
        <v>1.3793147548752471</v>
      </c>
      <c r="BB23" s="20">
        <v>1.6264332484581938</v>
      </c>
      <c r="BC23" s="20">
        <v>1.2666361313559202</v>
      </c>
      <c r="BD23" s="20">
        <v>0.41527527880074977</v>
      </c>
      <c r="BE23" s="20">
        <v>1.3042545236595462</v>
      </c>
      <c r="BF23" s="20">
        <v>0.81549451862891031</v>
      </c>
      <c r="BG23" s="20">
        <v>1.2324747099154025</v>
      </c>
      <c r="BH23" s="20">
        <v>0.81549451862891031</v>
      </c>
      <c r="BI23" s="21">
        <v>1.2324747099154025</v>
      </c>
    </row>
    <row r="24" spans="1:61" x14ac:dyDescent="0.25">
      <c r="A24" s="18" t="s">
        <v>29</v>
      </c>
      <c r="B24" s="19">
        <v>4.592968264522054</v>
      </c>
      <c r="C24" s="20">
        <v>2.9608504307072949</v>
      </c>
      <c r="D24" s="20">
        <v>2.6268903608053478</v>
      </c>
      <c r="E24" s="20">
        <v>3.9157834074727256</v>
      </c>
      <c r="F24" s="20">
        <v>4.1706789174739347</v>
      </c>
      <c r="G24" s="20">
        <v>2.7845472172378192</v>
      </c>
      <c r="H24" s="20">
        <v>2.5506272963824825</v>
      </c>
      <c r="I24" s="20">
        <v>4.1730434307284723</v>
      </c>
      <c r="J24" s="20">
        <v>4.1307528106762179</v>
      </c>
      <c r="K24" s="20">
        <v>2.9793111937741106</v>
      </c>
      <c r="L24" s="20">
        <v>2.5343760277225029</v>
      </c>
      <c r="M24" s="20">
        <v>4.0924002586724608</v>
      </c>
      <c r="N24" s="20">
        <v>4.1089087646456077</v>
      </c>
      <c r="O24" s="20">
        <v>3.8935873449352054</v>
      </c>
      <c r="P24" s="21">
        <v>3.6859245615354173</v>
      </c>
      <c r="Q24" s="19">
        <v>1.9894244427474299</v>
      </c>
      <c r="R24" s="20">
        <v>1.484986168790005</v>
      </c>
      <c r="S24" s="20">
        <v>2.225781366652531</v>
      </c>
      <c r="T24" s="20">
        <v>2.7584626873220115</v>
      </c>
      <c r="U24" s="20">
        <v>1.7890647860149858</v>
      </c>
      <c r="V24" s="20">
        <v>1.4813148081553777</v>
      </c>
      <c r="W24" s="20">
        <v>1.691653815631639</v>
      </c>
      <c r="X24" s="20">
        <v>2.3252229585216182</v>
      </c>
      <c r="Y24" s="20">
        <v>1.9070586208601223</v>
      </c>
      <c r="Z24" s="20">
        <v>1.7570581221379939</v>
      </c>
      <c r="AA24" s="20">
        <v>1.7815493788570049</v>
      </c>
      <c r="AB24" s="20">
        <v>2.5088603149892275</v>
      </c>
      <c r="AC24" s="20">
        <v>1.86798010819978</v>
      </c>
      <c r="AD24" s="20">
        <v>2.2099765262102093</v>
      </c>
      <c r="AE24" s="21">
        <v>2.0608280651783413</v>
      </c>
      <c r="AF24" s="19">
        <v>0.19103145367997459</v>
      </c>
      <c r="AG24" s="20">
        <v>0.20107535402426766</v>
      </c>
      <c r="AH24" s="20">
        <v>0.17990455769839514</v>
      </c>
      <c r="AI24" s="22">
        <v>0.3801431841811449</v>
      </c>
      <c r="AJ24" s="20">
        <v>0.14736527429619956</v>
      </c>
      <c r="AK24" s="20">
        <v>0.12296603969044856</v>
      </c>
      <c r="AL24" s="20">
        <v>0.18315946734086427</v>
      </c>
      <c r="AM24" s="20">
        <v>0.29962333211745851</v>
      </c>
      <c r="AN24" s="20">
        <v>0.132375895453267</v>
      </c>
      <c r="AO24" s="20">
        <v>0.28109093105293825</v>
      </c>
      <c r="AP24" s="20">
        <v>0.33233036680521655</v>
      </c>
      <c r="AQ24" s="20">
        <v>0.34630259444286909</v>
      </c>
      <c r="AR24" s="20">
        <v>0.13472771341861473</v>
      </c>
      <c r="AS24" s="20">
        <v>0.36092530285294111</v>
      </c>
      <c r="AT24" s="21">
        <v>0.30721836380336576</v>
      </c>
      <c r="AU24" s="19">
        <v>1.0319519994954909</v>
      </c>
      <c r="AV24" s="20">
        <v>0.53574681896510912</v>
      </c>
      <c r="AW24" s="20">
        <v>1.0499207434704445</v>
      </c>
      <c r="AX24" s="22">
        <v>1.4424394276236829</v>
      </c>
      <c r="AY24" s="20">
        <v>0.93183095914473579</v>
      </c>
      <c r="AZ24" s="20">
        <v>0.58627926116859497</v>
      </c>
      <c r="BA24" s="20">
        <v>0.84606864112296976</v>
      </c>
      <c r="BB24" s="20">
        <v>1.2396491127463098</v>
      </c>
      <c r="BC24" s="20">
        <v>1.1471184437896358</v>
      </c>
      <c r="BD24" s="20">
        <v>0.81733132088951088</v>
      </c>
      <c r="BE24" s="20">
        <v>0.72718352571451395</v>
      </c>
      <c r="BF24" s="20">
        <v>1.2821035230949769</v>
      </c>
      <c r="BG24" s="20">
        <v>0.90356330123830775</v>
      </c>
      <c r="BH24" s="20">
        <v>1.2821035230949769</v>
      </c>
      <c r="BI24" s="21">
        <v>0.90356330123830775</v>
      </c>
    </row>
    <row r="25" spans="1:61" x14ac:dyDescent="0.25">
      <c r="A25" s="18" t="s">
        <v>30</v>
      </c>
      <c r="B25" s="19">
        <v>2.3903787881721459</v>
      </c>
      <c r="C25" s="20">
        <v>1.425372075255906</v>
      </c>
      <c r="D25" s="20">
        <v>2.6112841707927443</v>
      </c>
      <c r="E25" s="20">
        <v>2.2794201909535947</v>
      </c>
      <c r="F25" s="20">
        <v>2.502522865658221</v>
      </c>
      <c r="G25" s="20">
        <v>1.282794132629137</v>
      </c>
      <c r="H25" s="20">
        <v>2.4516519697808978</v>
      </c>
      <c r="I25" s="20">
        <v>1.9823143473177263</v>
      </c>
      <c r="J25" s="20">
        <v>1.3039327066394144</v>
      </c>
      <c r="K25" s="20">
        <v>0.88123374135272681</v>
      </c>
      <c r="L25" s="20">
        <v>2.2759386056848481</v>
      </c>
      <c r="M25" s="20">
        <v>2.1651313491882043</v>
      </c>
      <c r="N25" s="20">
        <v>1.7440904395894237</v>
      </c>
      <c r="O25" s="20">
        <v>1.767932553356401</v>
      </c>
      <c r="P25" s="21">
        <v>1.7840872810504502</v>
      </c>
      <c r="Q25" s="19">
        <v>1.0932379745430043</v>
      </c>
      <c r="R25" s="20">
        <v>1.1344661900601141</v>
      </c>
      <c r="S25" s="20">
        <v>0.44927116244900867</v>
      </c>
      <c r="T25" s="20">
        <v>0.72412153907306176</v>
      </c>
      <c r="U25" s="20">
        <v>0.84529511973490057</v>
      </c>
      <c r="V25" s="20">
        <v>0.87454907841734442</v>
      </c>
      <c r="W25" s="20">
        <v>0.50926389697665297</v>
      </c>
      <c r="X25" s="20">
        <v>0.83034158065123109</v>
      </c>
      <c r="Y25" s="20">
        <v>0.74913505894648058</v>
      </c>
      <c r="Z25" s="20">
        <v>0.7607149373537998</v>
      </c>
      <c r="AA25" s="20">
        <v>0.61706746446107064</v>
      </c>
      <c r="AB25" s="20">
        <v>0.59977957580786412</v>
      </c>
      <c r="AC25" s="20">
        <v>0.71871416618983597</v>
      </c>
      <c r="AD25" s="20">
        <v>0.6059195231751292</v>
      </c>
      <c r="AE25" s="21">
        <v>0.72686597877795711</v>
      </c>
      <c r="AF25" s="19">
        <v>7.6956202767573631E-2</v>
      </c>
      <c r="AG25" s="20">
        <v>2.2042185844540808E-2</v>
      </c>
      <c r="AH25" s="20">
        <v>3.1874622979018226E-2</v>
      </c>
      <c r="AI25" s="22">
        <v>6.8849641577718182E-2</v>
      </c>
      <c r="AJ25" s="20">
        <v>7.0691008062131994E-2</v>
      </c>
      <c r="AK25" s="20">
        <v>5.5225273564956857E-2</v>
      </c>
      <c r="AL25" s="20">
        <v>5.5238126780503979E-2</v>
      </c>
      <c r="AM25" s="20">
        <v>7.3616515686652839E-2</v>
      </c>
      <c r="AN25" s="20">
        <v>6.2309807813640226E-2</v>
      </c>
      <c r="AO25" s="20">
        <v>4.9450620887638491E-2</v>
      </c>
      <c r="AP25" s="20">
        <v>2.406489210102979E-2</v>
      </c>
      <c r="AQ25" s="20">
        <v>4.982672471112877E-2</v>
      </c>
      <c r="AR25" s="20">
        <v>6.8871125618805012E-2</v>
      </c>
      <c r="AS25" s="20">
        <v>4.7036493266847001E-2</v>
      </c>
      <c r="AT25" s="21">
        <v>6.3501530399597494E-2</v>
      </c>
      <c r="AU25" s="19">
        <v>0.73302382901752716</v>
      </c>
      <c r="AV25" s="20">
        <v>0.77862170758414539</v>
      </c>
      <c r="AW25" s="20">
        <v>0.19871111084566179</v>
      </c>
      <c r="AX25" s="22">
        <v>0.48432998511869391</v>
      </c>
      <c r="AY25" s="20">
        <v>0.58491179589330167</v>
      </c>
      <c r="AZ25" s="20">
        <v>0.57298594785362433</v>
      </c>
      <c r="BA25" s="20">
        <v>0.18032065055432905</v>
      </c>
      <c r="BB25" s="20">
        <v>0.40129126146356908</v>
      </c>
      <c r="BC25" s="20">
        <v>0.34122718483836612</v>
      </c>
      <c r="BD25" s="20">
        <v>0.35527729940864411</v>
      </c>
      <c r="BE25" s="20">
        <v>0.29803724318399638</v>
      </c>
      <c r="BF25" s="20">
        <v>0.33674185383156441</v>
      </c>
      <c r="BG25" s="20">
        <v>0.43838463228421937</v>
      </c>
      <c r="BH25" s="20">
        <v>0.33674185383156441</v>
      </c>
      <c r="BI25" s="21">
        <v>0.43838463228421937</v>
      </c>
    </row>
    <row r="26" spans="1:61" x14ac:dyDescent="0.25">
      <c r="A26" s="18" t="s">
        <v>31</v>
      </c>
      <c r="B26" s="19">
        <v>2.5116724208641918</v>
      </c>
      <c r="C26" s="20">
        <v>2.1833537001657701</v>
      </c>
      <c r="D26" s="20">
        <v>1.9595319863107785</v>
      </c>
      <c r="E26" s="20">
        <v>1.9494117091479131</v>
      </c>
      <c r="F26" s="20">
        <v>1.8993553939553727</v>
      </c>
      <c r="G26" s="20">
        <v>2.0924265029265618</v>
      </c>
      <c r="H26" s="20">
        <v>1.877866973809839</v>
      </c>
      <c r="I26" s="20">
        <v>2.637861202184391</v>
      </c>
      <c r="J26" s="20">
        <v>2.4825976078835241</v>
      </c>
      <c r="K26" s="20">
        <v>2.1963882568249091</v>
      </c>
      <c r="L26" s="20">
        <v>2.3245756784386806</v>
      </c>
      <c r="M26" s="20">
        <v>1.8629396966777119</v>
      </c>
      <c r="N26" s="20">
        <v>2.0214677655083673</v>
      </c>
      <c r="O26" s="20">
        <v>2.0368652106212566</v>
      </c>
      <c r="P26" s="21">
        <v>2.1018213526904121</v>
      </c>
      <c r="Q26" s="19">
        <v>0.78618987211697766</v>
      </c>
      <c r="R26" s="20">
        <v>0.70782179580715154</v>
      </c>
      <c r="S26" s="20">
        <v>1.1143790576416557</v>
      </c>
      <c r="T26" s="20">
        <v>0.87677411932274762</v>
      </c>
      <c r="U26" s="20">
        <v>0.75555836911855589</v>
      </c>
      <c r="V26" s="20">
        <v>0.58360170719607596</v>
      </c>
      <c r="W26" s="20">
        <v>1.0281206806635552</v>
      </c>
      <c r="X26" s="20">
        <v>0.89362234565135246</v>
      </c>
      <c r="Y26" s="20">
        <v>0.90256172368734877</v>
      </c>
      <c r="Z26" s="20">
        <v>0.61184619349002412</v>
      </c>
      <c r="AA26" s="20">
        <v>1.1377240089953737</v>
      </c>
      <c r="AB26" s="20">
        <v>0.80732589122399512</v>
      </c>
      <c r="AC26" s="20">
        <v>0.77612172261171275</v>
      </c>
      <c r="AD26" s="20">
        <v>0.76675423423846556</v>
      </c>
      <c r="AE26" s="21">
        <v>0.85982983695850213</v>
      </c>
      <c r="AF26" s="19">
        <v>3.5750276703388963E-2</v>
      </c>
      <c r="AG26" s="20">
        <v>2.3916178609765963E-2</v>
      </c>
      <c r="AH26" s="20">
        <v>3.7192634577826081E-2</v>
      </c>
      <c r="AI26" s="22">
        <v>3.3463582681577231E-2</v>
      </c>
      <c r="AJ26" s="20">
        <v>3.4729423103816284E-2</v>
      </c>
      <c r="AK26" s="20">
        <v>4.1288113578408232E-2</v>
      </c>
      <c r="AL26" s="20">
        <v>2.8522464147102442E-2</v>
      </c>
      <c r="AM26" s="20">
        <v>3.9774241086646255E-2</v>
      </c>
      <c r="AN26" s="20">
        <v>0.13934100247416384</v>
      </c>
      <c r="AO26" s="20">
        <v>4.8132573825446126E-2</v>
      </c>
      <c r="AP26" s="20">
        <v>3.3131370209446384E-2</v>
      </c>
      <c r="AQ26" s="20">
        <v>3.6556410548585737E-2</v>
      </c>
      <c r="AR26" s="20">
        <v>3.5661345743998395E-2</v>
      </c>
      <c r="AS26" s="20">
        <v>3.5245235142729987E-2</v>
      </c>
      <c r="AT26" s="21">
        <v>5.5344983777542607E-2</v>
      </c>
      <c r="AU26" s="19">
        <v>0.43423395603637677</v>
      </c>
      <c r="AV26" s="20">
        <v>0.39533011080219632</v>
      </c>
      <c r="AW26" s="20">
        <v>0.65452443095961921</v>
      </c>
      <c r="AX26" s="22">
        <v>0.44269655768544725</v>
      </c>
      <c r="AY26" s="20">
        <v>0.42528551286555255</v>
      </c>
      <c r="AZ26" s="20">
        <v>0.26490338781901851</v>
      </c>
      <c r="BA26" s="20">
        <v>0.56454127959336042</v>
      </c>
      <c r="BB26" s="20">
        <v>0.46443645446842668</v>
      </c>
      <c r="BC26" s="20">
        <v>0.43821147900964291</v>
      </c>
      <c r="BD26" s="20">
        <v>0.29618982613189931</v>
      </c>
      <c r="BE26" s="20">
        <v>0.62432294331573357</v>
      </c>
      <c r="BF26" s="20">
        <v>0.43733060511884886</v>
      </c>
      <c r="BG26" s="20">
        <v>0.4093965855165787</v>
      </c>
      <c r="BH26" s="20">
        <v>0.43733060511884886</v>
      </c>
      <c r="BI26" s="21">
        <v>0.4093965855165787</v>
      </c>
    </row>
    <row r="27" spans="1:61" ht="15.75" thickBot="1" x14ac:dyDescent="0.3">
      <c r="A27" s="24" t="s">
        <v>32</v>
      </c>
      <c r="B27" s="19">
        <v>1.2203408496552668</v>
      </c>
      <c r="C27" s="20">
        <v>1.3065014390307113</v>
      </c>
      <c r="D27" s="20">
        <v>1.4404930986495927</v>
      </c>
      <c r="E27" s="20">
        <v>2.6633476559169678</v>
      </c>
      <c r="F27" s="20">
        <v>1.3704827185164177</v>
      </c>
      <c r="G27" s="20">
        <v>1.1775454425149494</v>
      </c>
      <c r="H27" s="20">
        <v>1.6376925365760819</v>
      </c>
      <c r="I27" s="20">
        <v>2.8347993538620244</v>
      </c>
      <c r="J27" s="20">
        <v>1.8395368980338977</v>
      </c>
      <c r="K27" s="20">
        <v>1.2629972262961959</v>
      </c>
      <c r="L27" s="20">
        <v>1.7371992075067244</v>
      </c>
      <c r="M27" s="20">
        <v>1.6698337076199916</v>
      </c>
      <c r="N27" s="20">
        <v>1.6805329321761595</v>
      </c>
      <c r="O27" s="20">
        <v>1.6318669086023183</v>
      </c>
      <c r="P27" s="21">
        <v>1.8381462737883805</v>
      </c>
      <c r="Q27" s="19">
        <v>0.2810107953231884</v>
      </c>
      <c r="R27" s="20">
        <v>0.28538661798238912</v>
      </c>
      <c r="S27" s="20">
        <v>0.31911032007214912</v>
      </c>
      <c r="T27" s="20">
        <v>0.35062597518919003</v>
      </c>
      <c r="U27" s="20">
        <v>0.27544022761452142</v>
      </c>
      <c r="V27" s="20">
        <v>0.25389148928192889</v>
      </c>
      <c r="W27" s="20">
        <v>0.38886108209766218</v>
      </c>
      <c r="X27" s="20">
        <v>0.40656565766025621</v>
      </c>
      <c r="Y27" s="20">
        <v>0.26007074624694837</v>
      </c>
      <c r="Z27" s="20">
        <v>0.25125595173792747</v>
      </c>
      <c r="AA27" s="20">
        <v>0.40898625971380587</v>
      </c>
      <c r="AB27" s="20">
        <v>0.31308898107555605</v>
      </c>
      <c r="AC27" s="20">
        <v>0.32151441582615686</v>
      </c>
      <c r="AD27" s="20">
        <v>0.31500865221932711</v>
      </c>
      <c r="AE27" s="21">
        <v>0.33163904807126543</v>
      </c>
      <c r="AF27" s="19">
        <v>4.9666742653042675E-2</v>
      </c>
      <c r="AG27" s="20">
        <v>6.2600466699778409E-2</v>
      </c>
      <c r="AH27" s="20">
        <v>4.6977202549109788E-2</v>
      </c>
      <c r="AI27" s="22">
        <v>6.1129853669495901E-2</v>
      </c>
      <c r="AJ27" s="20">
        <v>4.8668967139469797E-2</v>
      </c>
      <c r="AK27" s="20">
        <v>4.942872583611152E-2</v>
      </c>
      <c r="AL27" s="20">
        <v>5.6773236585741009E-2</v>
      </c>
      <c r="AM27" s="20">
        <v>6.3433859906337445E-2</v>
      </c>
      <c r="AN27" s="20">
        <v>2.5008099805738117E-2</v>
      </c>
      <c r="AO27" s="20">
        <v>5.6975218369385343E-2</v>
      </c>
      <c r="AP27" s="20">
        <v>0.10456824509569136</v>
      </c>
      <c r="AQ27" s="20">
        <v>5.4814706369744171E-2</v>
      </c>
      <c r="AR27" s="20">
        <v>5.5170805867655617E-2</v>
      </c>
      <c r="AS27" s="20">
        <v>5.6659427558873765E-2</v>
      </c>
      <c r="AT27" s="21">
        <v>7.3379682227307855E-2</v>
      </c>
      <c r="AU27" s="19">
        <v>0.12888878170625234</v>
      </c>
      <c r="AV27" s="20">
        <v>0.10917219073029383</v>
      </c>
      <c r="AW27" s="20">
        <v>0.12013737002108328</v>
      </c>
      <c r="AX27" s="22">
        <v>0.15969139683744063</v>
      </c>
      <c r="AY27" s="20">
        <v>0.12600138464188401</v>
      </c>
      <c r="AZ27" s="20">
        <v>0.10581639324227016</v>
      </c>
      <c r="BA27" s="20">
        <v>0.1521483897880983</v>
      </c>
      <c r="BB27" s="20">
        <v>0.15954333744663687</v>
      </c>
      <c r="BC27" s="20">
        <v>0.12380424569284131</v>
      </c>
      <c r="BD27" s="20">
        <v>8.9135169085955618E-2</v>
      </c>
      <c r="BE27" s="20">
        <v>0.12737535385333618</v>
      </c>
      <c r="BF27" s="20">
        <v>0.13132894692686201</v>
      </c>
      <c r="BG27" s="20">
        <v>0.13275452901250226</v>
      </c>
      <c r="BH27" s="20">
        <v>0.13132894692686201</v>
      </c>
      <c r="BI27" s="21">
        <v>0.13275452901250226</v>
      </c>
    </row>
    <row r="28" spans="1:61" ht="15.75" thickBot="1" x14ac:dyDescent="0.3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39"/>
      <c r="R28" s="40"/>
      <c r="S28" s="40"/>
      <c r="T28" s="41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2"/>
      <c r="AF28" s="39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2"/>
      <c r="AU28" s="36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8"/>
    </row>
    <row r="29" spans="1:61" x14ac:dyDescent="0.25">
      <c r="A29" s="35" t="s">
        <v>34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  <c r="Q29" s="12"/>
      <c r="R29" s="13"/>
      <c r="S29" s="13"/>
      <c r="T29" s="13"/>
      <c r="U29" s="15"/>
      <c r="V29" s="15"/>
      <c r="W29" s="15"/>
      <c r="X29" s="16"/>
      <c r="Y29" s="16"/>
      <c r="Z29" s="16"/>
      <c r="AA29" s="16"/>
      <c r="AB29" s="16"/>
      <c r="AC29" s="16"/>
      <c r="AD29" s="16"/>
      <c r="AE29" s="17"/>
      <c r="AF29" s="12"/>
      <c r="AG29" s="13"/>
      <c r="AH29" s="13"/>
      <c r="AI29" s="13"/>
      <c r="AJ29" s="15"/>
      <c r="AK29" s="15"/>
      <c r="AL29" s="15"/>
      <c r="AM29" s="16"/>
      <c r="AN29" s="16"/>
      <c r="AO29" s="16"/>
      <c r="AP29" s="16"/>
      <c r="AQ29" s="16"/>
      <c r="AR29" s="16"/>
      <c r="AS29" s="16"/>
      <c r="AT29" s="17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4"/>
    </row>
    <row r="30" spans="1:61" x14ac:dyDescent="0.25">
      <c r="A30" s="18" t="s">
        <v>23</v>
      </c>
      <c r="B30" s="19">
        <v>0.69200329635447655</v>
      </c>
      <c r="C30" s="20">
        <v>0.74304685216404409</v>
      </c>
      <c r="D30" s="20">
        <v>0.69180020426324873</v>
      </c>
      <c r="E30" s="20">
        <v>0.67859878740922064</v>
      </c>
      <c r="F30" s="20">
        <v>0.70323070841691193</v>
      </c>
      <c r="G30" s="20">
        <v>0.73435146568128573</v>
      </c>
      <c r="H30" s="20">
        <v>0.75414593540991393</v>
      </c>
      <c r="I30" s="20">
        <v>0.65993127163866228</v>
      </c>
      <c r="J30" s="20">
        <v>0.68032722203302032</v>
      </c>
      <c r="K30" s="20">
        <v>0.68923126127720469</v>
      </c>
      <c r="L30" s="20">
        <v>0.72986923238881241</v>
      </c>
      <c r="M30" s="20">
        <v>0.7003349234571119</v>
      </c>
      <c r="N30" s="20">
        <v>0.71093851960753607</v>
      </c>
      <c r="O30" s="20">
        <v>0.71528092135607813</v>
      </c>
      <c r="P30" s="21">
        <v>0.68810243744982891</v>
      </c>
      <c r="Q30" s="19">
        <v>0</v>
      </c>
      <c r="R30" s="20">
        <v>0</v>
      </c>
      <c r="S30" s="20">
        <v>0</v>
      </c>
      <c r="T30" s="22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1">
        <v>0</v>
      </c>
      <c r="AF30" s="19">
        <v>0</v>
      </c>
      <c r="AG30" s="20">
        <v>0</v>
      </c>
      <c r="AH30" s="20">
        <v>0</v>
      </c>
      <c r="AI30" s="22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1">
        <v>0</v>
      </c>
      <c r="AU30" s="19">
        <v>0</v>
      </c>
      <c r="AV30" s="20">
        <v>0</v>
      </c>
      <c r="AW30" s="20">
        <v>0</v>
      </c>
      <c r="AX30" s="22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1">
        <v>0</v>
      </c>
    </row>
    <row r="31" spans="1:61" x14ac:dyDescent="0.25">
      <c r="A31" s="18" t="s">
        <v>24</v>
      </c>
      <c r="B31" s="19">
        <v>1.4195796991056133</v>
      </c>
      <c r="C31" s="20">
        <v>2.739928582465168</v>
      </c>
      <c r="D31" s="20">
        <v>1.7249259695038555</v>
      </c>
      <c r="E31" s="20">
        <v>1.2300288973620921</v>
      </c>
      <c r="F31" s="20">
        <v>1.6603231247487724</v>
      </c>
      <c r="G31" s="20">
        <v>1.3617453488101994</v>
      </c>
      <c r="H31" s="20">
        <v>1.2092915299861955</v>
      </c>
      <c r="I31" s="20">
        <v>1.2526252894358343</v>
      </c>
      <c r="J31" s="20">
        <v>1.0514415278495688</v>
      </c>
      <c r="K31" s="20">
        <v>2.3365634564911466</v>
      </c>
      <c r="L31" s="20">
        <v>1.9068809652527903</v>
      </c>
      <c r="M31" s="20">
        <v>1.7343044987599394</v>
      </c>
      <c r="N31" s="20">
        <v>1.1957989461503458</v>
      </c>
      <c r="O31" s="20">
        <v>1.6170800215699466</v>
      </c>
      <c r="P31" s="21">
        <v>1.4127844525940709</v>
      </c>
      <c r="Q31" s="19">
        <v>0</v>
      </c>
      <c r="R31" s="20">
        <v>0</v>
      </c>
      <c r="S31" s="20">
        <v>0</v>
      </c>
      <c r="T31" s="22">
        <v>0</v>
      </c>
      <c r="U31" s="20">
        <v>0</v>
      </c>
      <c r="V31" s="20">
        <v>0</v>
      </c>
      <c r="W31" s="20">
        <v>0</v>
      </c>
      <c r="X31" s="20">
        <v>5.5335508270892359E-5</v>
      </c>
      <c r="Y31" s="20">
        <v>0</v>
      </c>
      <c r="Z31" s="20">
        <v>0</v>
      </c>
      <c r="AA31" s="20">
        <v>0</v>
      </c>
      <c r="AB31" s="20">
        <v>0</v>
      </c>
      <c r="AC31" s="20">
        <v>1.3356392640652586E-5</v>
      </c>
      <c r="AD31" s="20">
        <v>0</v>
      </c>
      <c r="AE31" s="21">
        <v>1.3598777295856755E-5</v>
      </c>
      <c r="AF31" s="19">
        <v>0</v>
      </c>
      <c r="AG31" s="20">
        <v>0</v>
      </c>
      <c r="AH31" s="20">
        <v>0</v>
      </c>
      <c r="AI31" s="22">
        <v>0</v>
      </c>
      <c r="AJ31" s="20">
        <v>0</v>
      </c>
      <c r="AK31" s="20">
        <v>0</v>
      </c>
      <c r="AL31" s="20">
        <v>0</v>
      </c>
      <c r="AM31" s="20">
        <v>5.5335508270892359E-5</v>
      </c>
      <c r="AN31" s="20">
        <v>0</v>
      </c>
      <c r="AO31" s="20">
        <v>0</v>
      </c>
      <c r="AP31" s="20">
        <v>0</v>
      </c>
      <c r="AQ31" s="20">
        <v>0</v>
      </c>
      <c r="AR31" s="20">
        <v>1.3356392640652586E-5</v>
      </c>
      <c r="AS31" s="20">
        <v>0</v>
      </c>
      <c r="AT31" s="21">
        <v>1.3598777295856755E-5</v>
      </c>
      <c r="AU31" s="19">
        <v>0</v>
      </c>
      <c r="AV31" s="20">
        <v>0</v>
      </c>
      <c r="AW31" s="20">
        <v>0</v>
      </c>
      <c r="AX31" s="22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1">
        <v>0</v>
      </c>
    </row>
    <row r="32" spans="1:61" x14ac:dyDescent="0.25">
      <c r="A32" s="18" t="s">
        <v>25</v>
      </c>
      <c r="B32" s="19">
        <v>3.2631406506324598</v>
      </c>
      <c r="C32" s="20">
        <v>5.1907884515457461</v>
      </c>
      <c r="D32" s="20">
        <v>4.4096789722333387</v>
      </c>
      <c r="E32" s="20">
        <v>2.8698359090032159</v>
      </c>
      <c r="F32" s="20">
        <v>3.0621104553810659</v>
      </c>
      <c r="G32" s="20">
        <v>5.9144815477688457</v>
      </c>
      <c r="H32" s="20">
        <v>4.6666666597796764</v>
      </c>
      <c r="I32" s="20">
        <v>2.4883843159507015</v>
      </c>
      <c r="J32" s="20">
        <v>3.1119759409556043</v>
      </c>
      <c r="K32" s="20">
        <v>6.0124118285161527</v>
      </c>
      <c r="L32" s="20">
        <v>5.5507043623256074</v>
      </c>
      <c r="M32" s="20">
        <v>3.7384542039551358</v>
      </c>
      <c r="N32" s="20">
        <v>4.3869374373123273</v>
      </c>
      <c r="O32" s="20">
        <v>3.9411360005462837</v>
      </c>
      <c r="P32" s="21">
        <v>4.4171648136768749</v>
      </c>
      <c r="Q32" s="19">
        <v>6.945001268374934E-2</v>
      </c>
      <c r="R32" s="20">
        <v>0.13358835913677963</v>
      </c>
      <c r="S32" s="20">
        <v>0.42833931589729501</v>
      </c>
      <c r="T32" s="22">
        <v>5.3879139091063566E-2</v>
      </c>
      <c r="U32" s="20">
        <v>6.956794387183303E-2</v>
      </c>
      <c r="V32" s="20">
        <v>1.5977797313790725</v>
      </c>
      <c r="W32" s="20">
        <v>0.18685778033060088</v>
      </c>
      <c r="X32" s="20">
        <v>1.0769498068112899</v>
      </c>
      <c r="Y32" s="20">
        <v>6.930424468829384E-2</v>
      </c>
      <c r="Z32" s="20">
        <v>1.3482567803780126</v>
      </c>
      <c r="AA32" s="20">
        <v>8.7800583993503448E-2</v>
      </c>
      <c r="AB32" s="20">
        <v>0.10235361369957965</v>
      </c>
      <c r="AC32" s="20">
        <v>0.11455688925270117</v>
      </c>
      <c r="AD32" s="20">
        <v>0.11596831458347104</v>
      </c>
      <c r="AE32" s="21">
        <v>7.2575994489122719E-2</v>
      </c>
      <c r="AF32" s="19">
        <v>0</v>
      </c>
      <c r="AG32" s="20">
        <v>6.4693447244187061E-2</v>
      </c>
      <c r="AH32" s="20">
        <v>0.36192676386093375</v>
      </c>
      <c r="AI32" s="22">
        <v>5.2974497669325846E-4</v>
      </c>
      <c r="AJ32" s="20">
        <v>1.2631798178505399E-2</v>
      </c>
      <c r="AK32" s="20">
        <v>7.8635075899209456E-2</v>
      </c>
      <c r="AL32" s="20">
        <v>0.12190590018627204</v>
      </c>
      <c r="AM32" s="20">
        <v>2.7400299178803539E-3</v>
      </c>
      <c r="AN32" s="20">
        <v>1.9368702174648811E-2</v>
      </c>
      <c r="AO32" s="20">
        <v>3.0797173550457364E-2</v>
      </c>
      <c r="AP32" s="20">
        <v>3.0469671018050773E-2</v>
      </c>
      <c r="AQ32" s="20">
        <v>3.8425244549471972E-2</v>
      </c>
      <c r="AR32" s="20">
        <v>5.160130993444121E-2</v>
      </c>
      <c r="AS32" s="20">
        <v>5.1872670971658222E-2</v>
      </c>
      <c r="AT32" s="21">
        <v>2.2032512328458848E-2</v>
      </c>
      <c r="AU32" s="19">
        <v>4.3731911154638029E-4</v>
      </c>
      <c r="AV32" s="20">
        <v>0</v>
      </c>
      <c r="AW32" s="20">
        <v>2.4951173916419305E-3</v>
      </c>
      <c r="AX32" s="22">
        <v>1.1889831699115358E-3</v>
      </c>
      <c r="AY32" s="20">
        <v>4.1564070890492784E-3</v>
      </c>
      <c r="AZ32" s="20">
        <v>1.4161475010315523</v>
      </c>
      <c r="BA32" s="20">
        <v>5.5092466967221043E-3</v>
      </c>
      <c r="BB32" s="20">
        <v>1.0286677313279939</v>
      </c>
      <c r="BC32" s="20">
        <v>1.424697646236708E-3</v>
      </c>
      <c r="BD32" s="20">
        <v>1.2694850793692951</v>
      </c>
      <c r="BE32" s="20">
        <v>1.0344093720286499E-3</v>
      </c>
      <c r="BF32" s="20">
        <v>0</v>
      </c>
      <c r="BG32" s="20">
        <v>1.1898097170837335E-2</v>
      </c>
      <c r="BH32" s="20">
        <v>0</v>
      </c>
      <c r="BI32" s="21">
        <v>1.1898097170837335E-2</v>
      </c>
    </row>
    <row r="33" spans="1:61" x14ac:dyDescent="0.25">
      <c r="A33" s="18" t="s">
        <v>26</v>
      </c>
      <c r="B33" s="19">
        <v>0.73168047441334094</v>
      </c>
      <c r="C33" s="20">
        <v>1.6790684484675154</v>
      </c>
      <c r="D33" s="20">
        <v>1.4115627333050631</v>
      </c>
      <c r="E33" s="20">
        <v>0.19746719418399783</v>
      </c>
      <c r="F33" s="20">
        <v>0.72809142777867253</v>
      </c>
      <c r="G33" s="20">
        <v>1.570408537098436</v>
      </c>
      <c r="H33" s="20">
        <v>1.5718212434259258</v>
      </c>
      <c r="I33" s="20">
        <v>0.63183743408953019</v>
      </c>
      <c r="J33" s="20">
        <v>0.98605501837683984</v>
      </c>
      <c r="K33" s="20">
        <v>0.98946170679659406</v>
      </c>
      <c r="L33" s="20">
        <v>0.76571449196987773</v>
      </c>
      <c r="M33" s="20">
        <v>1.1467395936662013</v>
      </c>
      <c r="N33" s="20">
        <v>0.71028361115505623</v>
      </c>
      <c r="O33" s="20">
        <v>0.72604009811408265</v>
      </c>
      <c r="P33" s="21">
        <v>0.72944612012355714</v>
      </c>
      <c r="Q33" s="19">
        <v>2.0095979359853628</v>
      </c>
      <c r="R33" s="20">
        <v>3.9391860859893693</v>
      </c>
      <c r="S33" s="20">
        <v>4.5863363415377085</v>
      </c>
      <c r="T33" s="22">
        <v>0.81642665823421334</v>
      </c>
      <c r="U33" s="20">
        <v>2.4340958123924055</v>
      </c>
      <c r="V33" s="20">
        <v>2.5465976799736985</v>
      </c>
      <c r="W33" s="20">
        <v>4.8616524643011294</v>
      </c>
      <c r="X33" s="20">
        <v>0.75078479815169807</v>
      </c>
      <c r="Y33" s="20">
        <v>1.6086332248554029</v>
      </c>
      <c r="Z33" s="20">
        <v>2.1137737428882613</v>
      </c>
      <c r="AA33" s="20">
        <v>3.3002220389465462</v>
      </c>
      <c r="AB33" s="20">
        <v>2.4493149013385942</v>
      </c>
      <c r="AC33" s="20">
        <v>3.0301423151239071</v>
      </c>
      <c r="AD33" s="20">
        <v>2.7851020391166421</v>
      </c>
      <c r="AE33" s="21">
        <v>2.1700593372221579</v>
      </c>
      <c r="AF33" s="19">
        <v>0.19357612762134868</v>
      </c>
      <c r="AG33" s="20">
        <v>0.31950801469109552</v>
      </c>
      <c r="AH33" s="20">
        <v>3.5807944765306306E-2</v>
      </c>
      <c r="AI33" s="22">
        <v>0.16654457629661085</v>
      </c>
      <c r="AJ33" s="20">
        <v>0.16463693195805437</v>
      </c>
      <c r="AK33" s="20">
        <v>0.27520204303729462</v>
      </c>
      <c r="AL33" s="20">
        <v>0.35296265293750956</v>
      </c>
      <c r="AM33" s="20">
        <v>0.18020838301040157</v>
      </c>
      <c r="AN33" s="20">
        <v>0.22117349419467608</v>
      </c>
      <c r="AO33" s="20">
        <v>0.40319417473296226</v>
      </c>
      <c r="AP33" s="20">
        <v>0.36923613084842244</v>
      </c>
      <c r="AQ33" s="20">
        <v>0.23063530821614242</v>
      </c>
      <c r="AR33" s="20">
        <v>0.22127268559916324</v>
      </c>
      <c r="AS33" s="20">
        <v>0.21760206725121969</v>
      </c>
      <c r="AT33" s="21">
        <v>0.27197191957652284</v>
      </c>
      <c r="AU33" s="19">
        <v>1.74146749671678</v>
      </c>
      <c r="AV33" s="20">
        <v>3.5133788839541706</v>
      </c>
      <c r="AW33" s="20">
        <v>4.4565156990043659</v>
      </c>
      <c r="AX33" s="22">
        <v>0.57651194989210175</v>
      </c>
      <c r="AY33" s="20">
        <v>2.1980348501578524</v>
      </c>
      <c r="AZ33" s="20">
        <v>2.1582222352448031</v>
      </c>
      <c r="BA33" s="20">
        <v>4.382100070089229</v>
      </c>
      <c r="BB33" s="20">
        <v>0.49536347004102838</v>
      </c>
      <c r="BC33" s="20">
        <v>1.3442011293548179</v>
      </c>
      <c r="BD33" s="20">
        <v>1.6797515805332519</v>
      </c>
      <c r="BE33" s="20">
        <v>2.9189372830917395</v>
      </c>
      <c r="BF33" s="20">
        <v>2.1319858703938404</v>
      </c>
      <c r="BG33" s="20">
        <v>2.7008705064520591</v>
      </c>
      <c r="BH33" s="20">
        <v>2.1319858703938404</v>
      </c>
      <c r="BI33" s="21">
        <v>2.7008705064520591</v>
      </c>
    </row>
    <row r="34" spans="1:61" x14ac:dyDescent="0.25">
      <c r="A34" s="18" t="s">
        <v>27</v>
      </c>
      <c r="B34" s="19">
        <v>0.37789155583442979</v>
      </c>
      <c r="C34" s="20">
        <v>0.73625629306440699</v>
      </c>
      <c r="D34" s="20">
        <v>0.16599172196307729</v>
      </c>
      <c r="E34" s="20">
        <v>0.43634414569997187</v>
      </c>
      <c r="F34" s="20">
        <v>0.25793896571820529</v>
      </c>
      <c r="G34" s="20">
        <v>0.73656251996960798</v>
      </c>
      <c r="H34" s="20">
        <v>1.241189996046834</v>
      </c>
      <c r="I34" s="20">
        <v>0.31956624929828803</v>
      </c>
      <c r="J34" s="20">
        <v>0.10629065676831033</v>
      </c>
      <c r="K34" s="20">
        <v>1.3392888915430956</v>
      </c>
      <c r="L34" s="20">
        <v>1.4110940853985618</v>
      </c>
      <c r="M34" s="20">
        <v>0.49579736884188735</v>
      </c>
      <c r="N34" s="20">
        <v>0.74398668713139082</v>
      </c>
      <c r="O34" s="20">
        <v>0.74820314235244956</v>
      </c>
      <c r="P34" s="21">
        <v>0.81843402563847301</v>
      </c>
      <c r="Q34" s="19">
        <v>1.6630303894022436</v>
      </c>
      <c r="R34" s="20">
        <v>2.6636510692911637</v>
      </c>
      <c r="S34" s="20">
        <v>0.56956620936385738</v>
      </c>
      <c r="T34" s="22">
        <v>1.6935276800126629</v>
      </c>
      <c r="U34" s="20">
        <v>1.0847930149200826</v>
      </c>
      <c r="V34" s="20">
        <v>1.8433677190507582</v>
      </c>
      <c r="W34" s="20">
        <v>0.83406978487274896</v>
      </c>
      <c r="X34" s="20">
        <v>1.8763514602713229</v>
      </c>
      <c r="Y34" s="20">
        <v>1.8030564259311868</v>
      </c>
      <c r="Z34" s="20">
        <v>1.9432506587153904</v>
      </c>
      <c r="AA34" s="20">
        <v>3.1363876689927168</v>
      </c>
      <c r="AB34" s="20">
        <v>1.9973736334289627</v>
      </c>
      <c r="AC34" s="20">
        <v>1.5285886060371978</v>
      </c>
      <c r="AD34" s="20">
        <v>1.4855777410867721</v>
      </c>
      <c r="AE34" s="21">
        <v>2.4420430424056701</v>
      </c>
      <c r="AF34" s="19">
        <v>6.1516221690857504E-3</v>
      </c>
      <c r="AG34" s="20">
        <v>0</v>
      </c>
      <c r="AH34" s="20">
        <v>2.1703985522394297E-2</v>
      </c>
      <c r="AI34" s="22">
        <v>1.1717777775061139E-2</v>
      </c>
      <c r="AJ34" s="20">
        <v>1.4986311166675018E-2</v>
      </c>
      <c r="AK34" s="20">
        <v>3.8379237448435639E-2</v>
      </c>
      <c r="AL34" s="20">
        <v>3.1270372681375988E-2</v>
      </c>
      <c r="AM34" s="20">
        <v>9.0833236826669793E-3</v>
      </c>
      <c r="AN34" s="20">
        <v>1.560934816937058E-2</v>
      </c>
      <c r="AO34" s="20">
        <v>5.5203906254131324E-2</v>
      </c>
      <c r="AP34" s="20">
        <v>5.8402899277242196E-2</v>
      </c>
      <c r="AQ34" s="20">
        <v>1.9692218879130089E-2</v>
      </c>
      <c r="AR34" s="20">
        <v>2.9005187471529182E-2</v>
      </c>
      <c r="AS34" s="20">
        <v>2.8737160975399467E-2</v>
      </c>
      <c r="AT34" s="21">
        <v>4.0667370149547882E-2</v>
      </c>
      <c r="AU34" s="19">
        <v>1.5404950694550212</v>
      </c>
      <c r="AV34" s="20">
        <v>2.2797839028595019</v>
      </c>
      <c r="AW34" s="20">
        <v>0.36866960120885617</v>
      </c>
      <c r="AX34" s="22">
        <v>1.5976547057948076</v>
      </c>
      <c r="AY34" s="20">
        <v>1.0242409590623067</v>
      </c>
      <c r="AZ34" s="20">
        <v>1.5594525414160638</v>
      </c>
      <c r="BA34" s="20">
        <v>0.70952961146753046</v>
      </c>
      <c r="BB34" s="20">
        <v>1.8102790188789353</v>
      </c>
      <c r="BC34" s="20">
        <v>1.7168559857399426</v>
      </c>
      <c r="BD34" s="20">
        <v>1.6079508177199757</v>
      </c>
      <c r="BE34" s="20">
        <v>2.311383044681798</v>
      </c>
      <c r="BF34" s="20">
        <v>1.8098011450457414</v>
      </c>
      <c r="BG34" s="20">
        <v>1.3869738913599747</v>
      </c>
      <c r="BH34" s="20">
        <v>1.8098011450457414</v>
      </c>
      <c r="BI34" s="21">
        <v>1.3869738913599747</v>
      </c>
    </row>
    <row r="35" spans="1:61" x14ac:dyDescent="0.25">
      <c r="A35" s="18" t="s">
        <v>28</v>
      </c>
      <c r="B35" s="19">
        <v>0.15722033214812631</v>
      </c>
      <c r="C35" s="20">
        <v>0.33449414297805125</v>
      </c>
      <c r="D35" s="20">
        <v>0.29668962139627664</v>
      </c>
      <c r="E35" s="20">
        <v>0.16462572226992189</v>
      </c>
      <c r="F35" s="20">
        <v>0.28753366803831198</v>
      </c>
      <c r="G35" s="20">
        <v>0.3504222255871029</v>
      </c>
      <c r="H35" s="20">
        <v>0.26805847751838402</v>
      </c>
      <c r="I35" s="20">
        <v>0.21091405654991977</v>
      </c>
      <c r="J35" s="20">
        <v>0.26800447168816349</v>
      </c>
      <c r="K35" s="20">
        <v>0.38302487387402895</v>
      </c>
      <c r="L35" s="20">
        <v>0.33672686758723946</v>
      </c>
      <c r="M35" s="20">
        <v>0.13942899732653652</v>
      </c>
      <c r="N35" s="20">
        <v>0.21910917259792154</v>
      </c>
      <c r="O35" s="20">
        <v>0.18352299318825857</v>
      </c>
      <c r="P35" s="21">
        <v>0.21929796230617477</v>
      </c>
      <c r="Q35" s="19">
        <v>0.34200447674230072</v>
      </c>
      <c r="R35" s="20">
        <v>0.99866663573706527</v>
      </c>
      <c r="S35" s="20">
        <v>0.58526891674779458</v>
      </c>
      <c r="T35" s="22">
        <v>0.28433359825109905</v>
      </c>
      <c r="U35" s="20">
        <v>0.30470193248899641</v>
      </c>
      <c r="V35" s="20">
        <v>0.83635875406416171</v>
      </c>
      <c r="W35" s="20">
        <v>0.77967772466727148</v>
      </c>
      <c r="X35" s="20">
        <v>0.28783686885575843</v>
      </c>
      <c r="Y35" s="20">
        <v>0.42837057982789156</v>
      </c>
      <c r="Z35" s="20">
        <v>0.73163738779851029</v>
      </c>
      <c r="AA35" s="20">
        <v>0.50822797501589267</v>
      </c>
      <c r="AB35" s="20">
        <v>0.50742360460781721</v>
      </c>
      <c r="AC35" s="20">
        <v>0.50957019814110527</v>
      </c>
      <c r="AD35" s="20">
        <v>0.53004192945237849</v>
      </c>
      <c r="AE35" s="21">
        <v>0.42352643955194585</v>
      </c>
      <c r="AF35" s="19">
        <v>1.7811222481545395E-2</v>
      </c>
      <c r="AG35" s="20">
        <v>0.13334514704573955</v>
      </c>
      <c r="AH35" s="20">
        <v>3.7000555452693942E-2</v>
      </c>
      <c r="AI35" s="22">
        <v>1.1624506437284373E-2</v>
      </c>
      <c r="AJ35" s="20">
        <v>1.6346110157722707E-2</v>
      </c>
      <c r="AK35" s="20">
        <v>9.2793919619983942E-2</v>
      </c>
      <c r="AL35" s="20">
        <v>0.11438530840826022</v>
      </c>
      <c r="AM35" s="20">
        <v>8.7531551499839891E-3</v>
      </c>
      <c r="AN35" s="20">
        <v>8.6031060285798627E-2</v>
      </c>
      <c r="AO35" s="20">
        <v>6.3764254142216356E-2</v>
      </c>
      <c r="AP35" s="20">
        <v>6.4602048884182819E-2</v>
      </c>
      <c r="AQ35" s="20">
        <v>3.3234407685031213E-2</v>
      </c>
      <c r="AR35" s="20">
        <v>4.5731397975418406E-2</v>
      </c>
      <c r="AS35" s="20">
        <v>4.6459618069082192E-2</v>
      </c>
      <c r="AT35" s="21">
        <v>4.8981209295658176E-2</v>
      </c>
      <c r="AU35" s="19">
        <v>4.9554609547517961E-2</v>
      </c>
      <c r="AV35" s="20">
        <v>0.33150389392247481</v>
      </c>
      <c r="AW35" s="20">
        <v>0.13395177714999015</v>
      </c>
      <c r="AX35" s="22">
        <v>9.5813208117920684E-2</v>
      </c>
      <c r="AY35" s="20">
        <v>8.9570608421843403E-2</v>
      </c>
      <c r="AZ35" s="20">
        <v>0.35146703066493262</v>
      </c>
      <c r="BA35" s="20">
        <v>0.3625772336625035</v>
      </c>
      <c r="BB35" s="20">
        <v>0.20364850431395157</v>
      </c>
      <c r="BC35" s="20">
        <v>0.20617200724441523</v>
      </c>
      <c r="BD35" s="20">
        <v>0.27451162976737919</v>
      </c>
      <c r="BE35" s="20">
        <v>0.29045087858671659</v>
      </c>
      <c r="BF35" s="20">
        <v>9.8066887223588473E-2</v>
      </c>
      <c r="BG35" s="20">
        <v>0.25862339240566018</v>
      </c>
      <c r="BH35" s="20">
        <v>9.8066887223588473E-2</v>
      </c>
      <c r="BI35" s="21">
        <v>0.25862339240566018</v>
      </c>
    </row>
    <row r="36" spans="1:61" x14ac:dyDescent="0.25">
      <c r="A36" s="18" t="s">
        <v>29</v>
      </c>
      <c r="B36" s="19">
        <v>4.4359856545576424E-3</v>
      </c>
      <c r="C36" s="20">
        <v>0.30138629147742391</v>
      </c>
      <c r="D36" s="20">
        <v>0.1510554198445927</v>
      </c>
      <c r="E36" s="20">
        <v>3.7366490116701914E-2</v>
      </c>
      <c r="F36" s="20">
        <v>9.2995419409783633E-2</v>
      </c>
      <c r="G36" s="20">
        <v>0.46800327822050797</v>
      </c>
      <c r="H36" s="20">
        <v>0.24360415765999183</v>
      </c>
      <c r="I36" s="20">
        <v>6.6362030552338844E-2</v>
      </c>
      <c r="J36" s="20">
        <v>8.4857132889182563E-2</v>
      </c>
      <c r="K36" s="20">
        <v>0.25030866753712111</v>
      </c>
      <c r="L36" s="20">
        <v>9.7751163754905182E-2</v>
      </c>
      <c r="M36" s="20">
        <v>0.14770668429139946</v>
      </c>
      <c r="N36" s="20">
        <v>0.27653587318258344</v>
      </c>
      <c r="O36" s="20">
        <v>0.29563623897990532</v>
      </c>
      <c r="P36" s="21">
        <v>0.12351565436167251</v>
      </c>
      <c r="Q36" s="19">
        <v>0.267660227779416</v>
      </c>
      <c r="R36" s="20">
        <v>0.29620422668506402</v>
      </c>
      <c r="S36" s="20">
        <v>0.50788491975798988</v>
      </c>
      <c r="T36" s="22">
        <v>0.25480823933642605</v>
      </c>
      <c r="U36" s="20">
        <v>0.27297447779226491</v>
      </c>
      <c r="V36" s="20">
        <v>0.3346200307060887</v>
      </c>
      <c r="W36" s="20">
        <v>0.32332759574852266</v>
      </c>
      <c r="X36" s="20">
        <v>0.14760009024483595</v>
      </c>
      <c r="Y36" s="20">
        <v>0.15018938213246141</v>
      </c>
      <c r="Z36" s="20">
        <v>0.3229722243549093</v>
      </c>
      <c r="AA36" s="20">
        <v>0.40978372566762017</v>
      </c>
      <c r="AB36" s="20">
        <v>0.34614044300789631</v>
      </c>
      <c r="AC36" s="20">
        <v>0.26632802750042062</v>
      </c>
      <c r="AD36" s="20">
        <v>0.27321611628229603</v>
      </c>
      <c r="AE36" s="21">
        <v>0.25670525224532925</v>
      </c>
      <c r="AF36" s="19">
        <v>1.8509437951945942E-2</v>
      </c>
      <c r="AG36" s="20">
        <v>9.4387608717984867E-3</v>
      </c>
      <c r="AH36" s="20">
        <v>4.3614384432990309E-2</v>
      </c>
      <c r="AI36" s="22">
        <v>2.6171212942584381E-2</v>
      </c>
      <c r="AJ36" s="20">
        <v>3.3657698990788132E-2</v>
      </c>
      <c r="AK36" s="20">
        <v>5.9076787486550791E-2</v>
      </c>
      <c r="AL36" s="20">
        <v>5.0348709076475144E-2</v>
      </c>
      <c r="AM36" s="20">
        <v>3.476914436354403E-2</v>
      </c>
      <c r="AN36" s="20">
        <v>7.7658120284575249E-3</v>
      </c>
      <c r="AO36" s="20">
        <v>0.10540798089225384</v>
      </c>
      <c r="AP36" s="20">
        <v>9.9587214295165913E-2</v>
      </c>
      <c r="AQ36" s="20">
        <v>3.6841779376846059E-2</v>
      </c>
      <c r="AR36" s="20">
        <v>5.5099349167028133E-2</v>
      </c>
      <c r="AS36" s="20">
        <v>5.2655430556178127E-2</v>
      </c>
      <c r="AT36" s="21">
        <v>6.7662982898417906E-2</v>
      </c>
      <c r="AU36" s="19">
        <v>9.6358220239496264E-2</v>
      </c>
      <c r="AV36" s="20">
        <v>2.9582729639257557E-3</v>
      </c>
      <c r="AW36" s="20">
        <v>0.16640837120963262</v>
      </c>
      <c r="AX36" s="22">
        <v>8.7055663383560841E-2</v>
      </c>
      <c r="AY36" s="20">
        <v>8.530724283847993E-2</v>
      </c>
      <c r="AZ36" s="20">
        <v>3.1026084368395578E-3</v>
      </c>
      <c r="BA36" s="20">
        <v>1.2449265318244532E-2</v>
      </c>
      <c r="BB36" s="20">
        <v>3.072042967505708E-3</v>
      </c>
      <c r="BC36" s="20">
        <v>9.4214822730290578E-3</v>
      </c>
      <c r="BD36" s="20">
        <v>1.6723094852431807E-2</v>
      </c>
      <c r="BE36" s="20">
        <v>2.7084615928758229E-2</v>
      </c>
      <c r="BF36" s="20">
        <v>0.13726107909634178</v>
      </c>
      <c r="BG36" s="20">
        <v>3.4991522653069662E-3</v>
      </c>
      <c r="BH36" s="20">
        <v>0.13726107909634178</v>
      </c>
      <c r="BI36" s="21">
        <v>3.4991522653069662E-3</v>
      </c>
    </row>
    <row r="37" spans="1:61" x14ac:dyDescent="0.25">
      <c r="A37" s="18" t="s">
        <v>30</v>
      </c>
      <c r="B37" s="19">
        <v>3.1353163858746563E-2</v>
      </c>
      <c r="C37" s="20">
        <v>6.5428897352152876E-2</v>
      </c>
      <c r="D37" s="20">
        <v>0.14052738142876767</v>
      </c>
      <c r="E37" s="20">
        <v>4.2212071946249985E-2</v>
      </c>
      <c r="F37" s="20">
        <v>1.5151027247918867E-2</v>
      </c>
      <c r="G37" s="20">
        <v>7.6518478158513703E-2</v>
      </c>
      <c r="H37" s="20">
        <v>0.21831306866146372</v>
      </c>
      <c r="I37" s="20">
        <v>5.5766202976934146E-2</v>
      </c>
      <c r="J37" s="20">
        <v>0.10906159470198427</v>
      </c>
      <c r="K37" s="20">
        <v>0.33682762254487886</v>
      </c>
      <c r="L37" s="20">
        <v>0.22503570669465256</v>
      </c>
      <c r="M37" s="20">
        <v>2.3155357643793201E-2</v>
      </c>
      <c r="N37" s="20">
        <v>3.0130908764592176E-2</v>
      </c>
      <c r="O37" s="20">
        <v>2.8541471079269493E-2</v>
      </c>
      <c r="P37" s="21">
        <v>0.21690276433179784</v>
      </c>
      <c r="Q37" s="19">
        <v>0.17252575349821281</v>
      </c>
      <c r="R37" s="20">
        <v>0.34399879397809968</v>
      </c>
      <c r="S37" s="20">
        <v>8.9043486570587277E-2</v>
      </c>
      <c r="T37" s="22">
        <v>3.3171996557653752E-2</v>
      </c>
      <c r="U37" s="20">
        <v>7.2045815656778353E-2</v>
      </c>
      <c r="V37" s="20">
        <v>0.17431281174877525</v>
      </c>
      <c r="W37" s="20">
        <v>9.3408229198877313E-2</v>
      </c>
      <c r="X37" s="20">
        <v>3.5893377439914324E-2</v>
      </c>
      <c r="Y37" s="20">
        <v>0.10062999499324732</v>
      </c>
      <c r="Z37" s="20">
        <v>0.14024477982789207</v>
      </c>
      <c r="AA37" s="20">
        <v>0.16784675100940766</v>
      </c>
      <c r="AB37" s="20">
        <v>0.14456740596438988</v>
      </c>
      <c r="AC37" s="20">
        <v>0.13558764249812874</v>
      </c>
      <c r="AD37" s="20">
        <v>0.13316575540996017</v>
      </c>
      <c r="AE37" s="21">
        <v>0.12058511785441541</v>
      </c>
      <c r="AF37" s="19">
        <v>0</v>
      </c>
      <c r="AG37" s="20">
        <v>1.5503559588212279E-5</v>
      </c>
      <c r="AH37" s="20">
        <v>0</v>
      </c>
      <c r="AI37" s="22">
        <v>0</v>
      </c>
      <c r="AJ37" s="20">
        <v>0</v>
      </c>
      <c r="AK37" s="20">
        <v>4.3160859211455538E-3</v>
      </c>
      <c r="AL37" s="20">
        <v>0</v>
      </c>
      <c r="AM37" s="20">
        <v>1.0034172166455148E-3</v>
      </c>
      <c r="AN37" s="20">
        <v>6.4965626071318745E-4</v>
      </c>
      <c r="AO37" s="20">
        <v>2.0058966602595927E-3</v>
      </c>
      <c r="AP37" s="20">
        <v>1.9289490610584711E-3</v>
      </c>
      <c r="AQ37" s="20">
        <v>5.7516197943941928E-6</v>
      </c>
      <c r="AR37" s="20">
        <v>1.560026660428222E-3</v>
      </c>
      <c r="AS37" s="20">
        <v>1.3119866195803534E-3</v>
      </c>
      <c r="AT37" s="21">
        <v>2.1327415725668677E-3</v>
      </c>
      <c r="AU37" s="19">
        <v>2.4758242145819776E-2</v>
      </c>
      <c r="AV37" s="20">
        <v>4.1613491879710286E-2</v>
      </c>
      <c r="AW37" s="20">
        <v>3.3151328009747301E-2</v>
      </c>
      <c r="AX37" s="22">
        <v>1.7920774510700146E-2</v>
      </c>
      <c r="AY37" s="20">
        <v>1.9228285051175648E-2</v>
      </c>
      <c r="AZ37" s="20">
        <v>2.8221303209276866E-2</v>
      </c>
      <c r="BA37" s="20">
        <v>2.4680557440725261E-2</v>
      </c>
      <c r="BB37" s="20">
        <v>1.5034657597201453E-2</v>
      </c>
      <c r="BC37" s="20">
        <v>1.8662585945453777E-2</v>
      </c>
      <c r="BD37" s="20">
        <v>1.519730130758618E-2</v>
      </c>
      <c r="BE37" s="20">
        <v>1.8767588808350274E-2</v>
      </c>
      <c r="BF37" s="20">
        <v>2.8476933250483463E-2</v>
      </c>
      <c r="BG37" s="20">
        <v>2.5506035206222213E-2</v>
      </c>
      <c r="BH37" s="20">
        <v>2.8476933250483463E-2</v>
      </c>
      <c r="BI37" s="21">
        <v>2.5506035206222213E-2</v>
      </c>
    </row>
    <row r="38" spans="1:61" x14ac:dyDescent="0.25">
      <c r="A38" s="18" t="s">
        <v>31</v>
      </c>
      <c r="B38" s="19">
        <v>2.6750473653975506E-2</v>
      </c>
      <c r="C38" s="20">
        <v>1.5262285442120726E-2</v>
      </c>
      <c r="D38" s="20">
        <v>1.8844777848785469E-2</v>
      </c>
      <c r="E38" s="20">
        <v>1.6274490121591864E-2</v>
      </c>
      <c r="F38" s="20">
        <v>1.9446480379576584E-2</v>
      </c>
      <c r="G38" s="20">
        <v>4.3229292016368742E-2</v>
      </c>
      <c r="H38" s="20">
        <v>3.0867483836125351E-2</v>
      </c>
      <c r="I38" s="20">
        <v>1.9127640692305124E-2</v>
      </c>
      <c r="J38" s="20">
        <v>1.0022011028699597E-2</v>
      </c>
      <c r="K38" s="20">
        <v>6.8606039391039195E-3</v>
      </c>
      <c r="L38" s="20">
        <v>0.18965598352118024</v>
      </c>
      <c r="M38" s="20">
        <v>2.5062683254072696E-2</v>
      </c>
      <c r="N38" s="20">
        <v>3.7488055044151647E-2</v>
      </c>
      <c r="O38" s="20">
        <v>3.6439985120121476E-2</v>
      </c>
      <c r="P38" s="21">
        <v>1.3576112667030324E-4</v>
      </c>
      <c r="Q38" s="19">
        <v>1.7049464918014179E-2</v>
      </c>
      <c r="R38" s="20">
        <v>8.2342311890418213E-2</v>
      </c>
      <c r="S38" s="20">
        <v>0.13543489556892094</v>
      </c>
      <c r="T38" s="22">
        <v>9.0362720913276726E-2</v>
      </c>
      <c r="U38" s="20">
        <v>0.12462090700860225</v>
      </c>
      <c r="V38" s="20">
        <v>0.2742015747063099</v>
      </c>
      <c r="W38" s="20">
        <v>0.25557098941225681</v>
      </c>
      <c r="X38" s="20">
        <v>0.11152502788609883</v>
      </c>
      <c r="Y38" s="20">
        <v>0.19722420210955857</v>
      </c>
      <c r="Z38" s="20">
        <v>0.31178373436091433</v>
      </c>
      <c r="AA38" s="20">
        <v>0.29954553939245382</v>
      </c>
      <c r="AB38" s="20">
        <v>0.1097652394530944</v>
      </c>
      <c r="AC38" s="20">
        <v>0.15004727317089922</v>
      </c>
      <c r="AD38" s="20">
        <v>0.1475038632354653</v>
      </c>
      <c r="AE38" s="21">
        <v>0.20841123449568841</v>
      </c>
      <c r="AF38" s="19">
        <v>4.4853242209885165E-6</v>
      </c>
      <c r="AG38" s="20">
        <v>0</v>
      </c>
      <c r="AH38" s="20">
        <v>0</v>
      </c>
      <c r="AI38" s="22">
        <v>0</v>
      </c>
      <c r="AJ38" s="20">
        <v>4.7133043161118077E-4</v>
      </c>
      <c r="AK38" s="20">
        <v>0</v>
      </c>
      <c r="AL38" s="20">
        <v>3.9741368914850816E-3</v>
      </c>
      <c r="AM38" s="20">
        <v>1.9367427894812324E-4</v>
      </c>
      <c r="AN38" s="20">
        <v>0</v>
      </c>
      <c r="AO38" s="20">
        <v>1.2941910067680823E-3</v>
      </c>
      <c r="AP38" s="20">
        <v>2.2389587315857257E-3</v>
      </c>
      <c r="AQ38" s="20">
        <v>0</v>
      </c>
      <c r="AR38" s="20">
        <v>7.2925903817963112E-4</v>
      </c>
      <c r="AS38" s="20">
        <v>6.7948496210023027E-4</v>
      </c>
      <c r="AT38" s="21">
        <v>0</v>
      </c>
      <c r="AU38" s="19">
        <v>1.6991903257178162E-3</v>
      </c>
      <c r="AV38" s="20">
        <v>4.9608483764856506E-2</v>
      </c>
      <c r="AW38" s="20">
        <v>3.6792230829416295E-2</v>
      </c>
      <c r="AX38" s="22">
        <v>5.407926497114769E-3</v>
      </c>
      <c r="AY38" s="20">
        <v>5.6897640635374537E-2</v>
      </c>
      <c r="AZ38" s="20">
        <v>0.12029523261418808</v>
      </c>
      <c r="BA38" s="20">
        <v>8.2432090786600479E-2</v>
      </c>
      <c r="BB38" s="20">
        <v>1.7965595018616387E-2</v>
      </c>
      <c r="BC38" s="20">
        <v>0.12070774638246687</v>
      </c>
      <c r="BD38" s="20">
        <v>0.16723393053124613</v>
      </c>
      <c r="BE38" s="20">
        <v>0.17877537474819671</v>
      </c>
      <c r="BF38" s="20">
        <v>1.9718543600496737E-2</v>
      </c>
      <c r="BG38" s="20">
        <v>6.6279540233430384E-2</v>
      </c>
      <c r="BH38" s="20">
        <v>1.9718543600496737E-2</v>
      </c>
      <c r="BI38" s="21">
        <v>6.6279540233430384E-2</v>
      </c>
    </row>
    <row r="39" spans="1:61" ht="15.75" thickBot="1" x14ac:dyDescent="0.3">
      <c r="A39" s="24" t="s">
        <v>32</v>
      </c>
      <c r="B39" s="43">
        <v>9.2696700567096002E-5</v>
      </c>
      <c r="C39" s="44">
        <v>1.2247812074687701E-3</v>
      </c>
      <c r="D39" s="44">
        <v>7.7787267590828473E-4</v>
      </c>
      <c r="E39" s="44">
        <v>8.1499227183578238E-5</v>
      </c>
      <c r="F39" s="44">
        <v>2.0892559222704385E-4</v>
      </c>
      <c r="G39" s="44">
        <v>4.8481268832876589E-4</v>
      </c>
      <c r="H39" s="44">
        <v>2.1675419874484011E-2</v>
      </c>
      <c r="I39" s="44">
        <v>2.1211944837175401E-5</v>
      </c>
      <c r="J39" s="44">
        <v>2.9329853756803044E-6</v>
      </c>
      <c r="K39" s="44">
        <v>4.4179426641178327E-2</v>
      </c>
      <c r="L39" s="44">
        <v>3.3174166157229616E-2</v>
      </c>
      <c r="M39" s="44">
        <v>3.893404168512992E-4</v>
      </c>
      <c r="N39" s="44">
        <v>1.8320518572095132E-4</v>
      </c>
      <c r="O39" s="44">
        <v>1.9280884443157221E-4</v>
      </c>
      <c r="P39" s="45">
        <v>2.3540390084281101E-2</v>
      </c>
      <c r="Q39" s="43">
        <v>7.4134933832571866E-3</v>
      </c>
      <c r="R39" s="44">
        <v>1.323519502596197E-2</v>
      </c>
      <c r="S39" s="44">
        <v>0</v>
      </c>
      <c r="T39" s="46">
        <v>6.3786728475680558E-3</v>
      </c>
      <c r="U39" s="44">
        <v>6.050285495039138E-3</v>
      </c>
      <c r="V39" s="44">
        <v>1.334921616968868E-2</v>
      </c>
      <c r="W39" s="44">
        <v>1.2346993534450141E-2</v>
      </c>
      <c r="X39" s="44">
        <v>1.5364826129884448E-3</v>
      </c>
      <c r="Y39" s="44">
        <v>8.8869456883113203E-4</v>
      </c>
      <c r="Z39" s="44">
        <v>1.166362309786227E-2</v>
      </c>
      <c r="AA39" s="44">
        <v>7.4778090224149824E-3</v>
      </c>
      <c r="AB39" s="44">
        <v>1.0498697070082845E-2</v>
      </c>
      <c r="AC39" s="44">
        <v>7.3705026722001186E-3</v>
      </c>
      <c r="AD39" s="44">
        <v>6.8289790026603066E-3</v>
      </c>
      <c r="AE39" s="45">
        <v>4.9354495732429442E-3</v>
      </c>
      <c r="AF39" s="43">
        <v>0</v>
      </c>
      <c r="AG39" s="44">
        <v>0</v>
      </c>
      <c r="AH39" s="44">
        <v>0</v>
      </c>
      <c r="AI39" s="46">
        <v>0</v>
      </c>
      <c r="AJ39" s="44">
        <v>0</v>
      </c>
      <c r="AK39" s="44">
        <v>9.1921642317921264E-3</v>
      </c>
      <c r="AL39" s="44">
        <v>6.1321748343788514E-3</v>
      </c>
      <c r="AM39" s="44">
        <v>1.5364826129884448E-3</v>
      </c>
      <c r="AN39" s="44">
        <v>8.8869456883113203E-4</v>
      </c>
      <c r="AO39" s="44">
        <v>1.166362309786227E-2</v>
      </c>
      <c r="AP39" s="44">
        <v>7.4778090224149824E-3</v>
      </c>
      <c r="AQ39" s="44">
        <v>0</v>
      </c>
      <c r="AR39" s="44">
        <v>3.8152535578024113E-3</v>
      </c>
      <c r="AS39" s="44">
        <v>3.4291163791835833E-3</v>
      </c>
      <c r="AT39" s="45">
        <v>4.9354495732429442E-3</v>
      </c>
      <c r="AU39" s="43">
        <v>5.2994105670979329E-3</v>
      </c>
      <c r="AV39" s="44">
        <v>9.4184124498389605E-3</v>
      </c>
      <c r="AW39" s="44">
        <v>0</v>
      </c>
      <c r="AX39" s="46">
        <v>4.4897018708464536E-3</v>
      </c>
      <c r="AY39" s="44">
        <v>3.8355316061067205E-3</v>
      </c>
      <c r="AZ39" s="44">
        <v>1.7349161808981681E-4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6.6736486906647692E-3</v>
      </c>
      <c r="BG39" s="44">
        <v>0</v>
      </c>
      <c r="BH39" s="44">
        <v>6.6736486906647692E-3</v>
      </c>
      <c r="BI39" s="45">
        <v>0</v>
      </c>
    </row>
    <row r="40" spans="1:61" x14ac:dyDescent="0.25">
      <c r="T40"/>
    </row>
    <row r="41" spans="1:61" x14ac:dyDescent="0.25">
      <c r="A41" s="47" t="s">
        <v>35</v>
      </c>
      <c r="T41"/>
    </row>
    <row r="42" spans="1:61" x14ac:dyDescent="0.25">
      <c r="Q42" s="48"/>
      <c r="R42" s="48"/>
      <c r="S42" s="48"/>
      <c r="T42" s="4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</row>
    <row r="43" spans="1:61" x14ac:dyDescent="0.25">
      <c r="Q43" s="48"/>
      <c r="R43" s="48"/>
      <c r="S43" s="48"/>
      <c r="T43" s="49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</row>
    <row r="44" spans="1:61" x14ac:dyDescent="0.25">
      <c r="Q44" s="48"/>
      <c r="R44" s="48"/>
      <c r="S44" s="48"/>
      <c r="T44" s="4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</row>
    <row r="45" spans="1:61" x14ac:dyDescent="0.25">
      <c r="Q45" s="48"/>
      <c r="R45" s="48"/>
      <c r="S45" s="48"/>
      <c r="T45" s="4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</row>
    <row r="46" spans="1:61" x14ac:dyDescent="0.25">
      <c r="Q46" s="48"/>
      <c r="R46" s="48"/>
      <c r="S46" s="48"/>
      <c r="T46" s="49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</row>
    <row r="47" spans="1:61" x14ac:dyDescent="0.25">
      <c r="Q47" s="48"/>
      <c r="R47" s="48"/>
      <c r="S47" s="48"/>
      <c r="T47" s="49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</row>
    <row r="48" spans="1:61" x14ac:dyDescent="0.25">
      <c r="Q48" s="48"/>
      <c r="R48" s="48"/>
      <c r="S48" s="48"/>
      <c r="T48" s="49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</row>
    <row r="49" spans="17:31" x14ac:dyDescent="0.25">
      <c r="Q49" s="48"/>
      <c r="R49" s="48"/>
      <c r="S49" s="48"/>
      <c r="T49" s="49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</row>
    <row r="50" spans="17:31" x14ac:dyDescent="0.25">
      <c r="Q50" s="48"/>
      <c r="R50" s="48"/>
      <c r="S50" s="48"/>
      <c r="T50" s="49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</row>
    <row r="51" spans="17:31" x14ac:dyDescent="0.25">
      <c r="Q51" s="48"/>
      <c r="R51" s="48"/>
      <c r="S51" s="48"/>
      <c r="T51" s="49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</row>
    <row r="6017" spans="1:2" x14ac:dyDescent="0.25">
      <c r="A6017" t="s">
        <v>36</v>
      </c>
      <c r="B6017">
        <v>2.4974937122957595E-2</v>
      </c>
    </row>
    <row r="6018" spans="1:2" x14ac:dyDescent="0.25">
      <c r="A6018" t="s">
        <v>37</v>
      </c>
    </row>
    <row r="6019" spans="1:2" x14ac:dyDescent="0.25">
      <c r="A6019" t="s">
        <v>38</v>
      </c>
    </row>
    <row r="6020" spans="1:2" x14ac:dyDescent="0.25">
      <c r="A6020" t="s">
        <v>39</v>
      </c>
    </row>
    <row r="6021" spans="1:2" x14ac:dyDescent="0.25">
      <c r="A6021" t="s">
        <v>40</v>
      </c>
    </row>
    <row r="6022" spans="1:2" x14ac:dyDescent="0.25">
      <c r="A6022" t="s">
        <v>41</v>
      </c>
    </row>
  </sheetData>
  <mergeCells count="4">
    <mergeCell ref="B3:P3"/>
    <mergeCell ref="Q3:AE3"/>
    <mergeCell ref="AF3:AT3"/>
    <mergeCell ref="AU3:BI3"/>
  </mergeCells>
  <conditionalFormatting sqref="B16:C16">
    <cfRule type="expression" dxfId="5" priority="1">
      <formula>Settings.CanvasVisible=TRUE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6022"/>
  <sheetViews>
    <sheetView zoomScale="80" zoomScaleNormal="80" workbookViewId="0">
      <selection activeCell="B6" sqref="B6"/>
    </sheetView>
  </sheetViews>
  <sheetFormatPr baseColWidth="10" defaultColWidth="11.42578125" defaultRowHeight="15" x14ac:dyDescent="0.25"/>
  <cols>
    <col min="1" max="1" width="30.7109375" bestFit="1" customWidth="1"/>
    <col min="2" max="19" width="8.7109375" customWidth="1"/>
    <col min="20" max="20" width="8.7109375" style="2" customWidth="1"/>
    <col min="21" max="31" width="8.7109375" customWidth="1"/>
    <col min="32" max="46" width="9.85546875" customWidth="1"/>
    <col min="47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43</v>
      </c>
    </row>
    <row r="3" spans="1:61" x14ac:dyDescent="0.25">
      <c r="A3" s="3" t="s">
        <v>2</v>
      </c>
      <c r="B3" s="125" t="s">
        <v>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125" t="s">
        <v>4</v>
      </c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7"/>
      <c r="AF3" s="125" t="s">
        <v>5</v>
      </c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7"/>
      <c r="AU3" s="125" t="s">
        <v>6</v>
      </c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</row>
    <row r="4" spans="1:61" x14ac:dyDescent="0.25">
      <c r="A4" s="4"/>
      <c r="B4" s="5" t="s">
        <v>7</v>
      </c>
      <c r="C4" s="6" t="s">
        <v>8</v>
      </c>
      <c r="D4" s="7" t="s">
        <v>9</v>
      </c>
      <c r="E4" s="6" t="s">
        <v>10</v>
      </c>
      <c r="F4" s="6" t="s">
        <v>11</v>
      </c>
      <c r="G4" s="6" t="s">
        <v>12</v>
      </c>
      <c r="H4" s="7" t="s">
        <v>13</v>
      </c>
      <c r="I4" s="6" t="s">
        <v>14</v>
      </c>
      <c r="J4" s="7" t="s">
        <v>15</v>
      </c>
      <c r="K4" s="6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8" t="s">
        <v>21</v>
      </c>
      <c r="Q4" s="5" t="s">
        <v>7</v>
      </c>
      <c r="R4" s="6" t="s">
        <v>8</v>
      </c>
      <c r="S4" s="7" t="s">
        <v>9</v>
      </c>
      <c r="T4" s="9" t="s">
        <v>10</v>
      </c>
      <c r="U4" s="6" t="s">
        <v>11</v>
      </c>
      <c r="V4" s="6" t="s">
        <v>12</v>
      </c>
      <c r="W4" s="7" t="s">
        <v>13</v>
      </c>
      <c r="X4" s="6" t="s">
        <v>14</v>
      </c>
      <c r="Y4" s="7" t="s">
        <v>15</v>
      </c>
      <c r="Z4" s="6" t="s">
        <v>16</v>
      </c>
      <c r="AA4" s="7" t="s">
        <v>17</v>
      </c>
      <c r="AB4" s="10" t="s">
        <v>18</v>
      </c>
      <c r="AC4" s="10" t="s">
        <v>19</v>
      </c>
      <c r="AD4" s="10" t="s">
        <v>20</v>
      </c>
      <c r="AE4" s="8" t="s">
        <v>21</v>
      </c>
      <c r="AF4" s="5" t="s">
        <v>7</v>
      </c>
      <c r="AG4" s="6" t="s">
        <v>8</v>
      </c>
      <c r="AH4" s="7" t="s">
        <v>9</v>
      </c>
      <c r="AI4" s="6" t="s">
        <v>10</v>
      </c>
      <c r="AJ4" s="6" t="s">
        <v>11</v>
      </c>
      <c r="AK4" s="6" t="s">
        <v>12</v>
      </c>
      <c r="AL4" s="7" t="s">
        <v>13</v>
      </c>
      <c r="AM4" s="6" t="s">
        <v>14</v>
      </c>
      <c r="AN4" s="7" t="s">
        <v>15</v>
      </c>
      <c r="AO4" s="6" t="s">
        <v>16</v>
      </c>
      <c r="AP4" s="7" t="s">
        <v>17</v>
      </c>
      <c r="AQ4" s="10" t="s">
        <v>18</v>
      </c>
      <c r="AR4" s="10" t="s">
        <v>19</v>
      </c>
      <c r="AS4" s="10" t="s">
        <v>20</v>
      </c>
      <c r="AT4" s="8" t="s">
        <v>21</v>
      </c>
      <c r="AU4" s="5" t="s">
        <v>7</v>
      </c>
      <c r="AV4" s="6" t="s">
        <v>8</v>
      </c>
      <c r="AW4" s="7" t="s">
        <v>9</v>
      </c>
      <c r="AX4" s="6" t="s">
        <v>10</v>
      </c>
      <c r="AY4" s="6" t="s">
        <v>11</v>
      </c>
      <c r="AZ4" s="6" t="s">
        <v>12</v>
      </c>
      <c r="BA4" s="7" t="s">
        <v>13</v>
      </c>
      <c r="BB4" s="6" t="s">
        <v>14</v>
      </c>
      <c r="BC4" s="7" t="s">
        <v>15</v>
      </c>
      <c r="BD4" s="6" t="s">
        <v>16</v>
      </c>
      <c r="BE4" s="7" t="s">
        <v>17</v>
      </c>
      <c r="BF4" s="7" t="s">
        <v>18</v>
      </c>
      <c r="BG4" s="7" t="s">
        <v>19</v>
      </c>
      <c r="BH4" s="7" t="s">
        <v>20</v>
      </c>
      <c r="BI4" s="8" t="s">
        <v>21</v>
      </c>
    </row>
    <row r="5" spans="1:61" x14ac:dyDescent="0.25">
      <c r="A5" s="11" t="s">
        <v>22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2"/>
      <c r="R5" s="13"/>
      <c r="S5" s="13"/>
      <c r="T5" s="13"/>
      <c r="U5" s="15"/>
      <c r="V5" s="15"/>
      <c r="W5" s="15"/>
      <c r="X5" s="16"/>
      <c r="Y5" s="16"/>
      <c r="Z5" s="16"/>
      <c r="AA5" s="16"/>
      <c r="AB5" s="16"/>
      <c r="AC5" s="16"/>
      <c r="AD5" s="16"/>
      <c r="AE5" s="17"/>
      <c r="AF5" s="12"/>
      <c r="AG5" s="13"/>
      <c r="AH5" s="13"/>
      <c r="AI5" s="13"/>
      <c r="AJ5" s="15"/>
      <c r="AK5" s="15"/>
      <c r="AL5" s="15"/>
      <c r="AM5" s="16"/>
      <c r="AN5" s="16"/>
      <c r="AO5" s="16"/>
      <c r="AP5" s="16"/>
      <c r="AQ5" s="16"/>
      <c r="AR5" s="16"/>
      <c r="AS5" s="16"/>
      <c r="AT5" s="17"/>
      <c r="AU5" s="12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4"/>
    </row>
    <row r="6" spans="1:61" x14ac:dyDescent="0.25">
      <c r="A6" s="18" t="s">
        <v>23</v>
      </c>
      <c r="B6" s="19">
        <v>0.99978984561243134</v>
      </c>
      <c r="C6" s="20">
        <v>0.6696550222568961</v>
      </c>
      <c r="D6" s="20">
        <v>0.65067020612019855</v>
      </c>
      <c r="E6" s="20">
        <v>0.56621567712616372</v>
      </c>
      <c r="F6" s="20">
        <v>0.64640205963394048</v>
      </c>
      <c r="G6" s="20">
        <v>0.67690041706915705</v>
      </c>
      <c r="H6" s="20">
        <v>0.71074150555467019</v>
      </c>
      <c r="I6" s="20">
        <v>0.62476226954868908</v>
      </c>
      <c r="J6" s="20">
        <v>0.71644682516535996</v>
      </c>
      <c r="K6" s="20">
        <v>0.80380711252170212</v>
      </c>
      <c r="L6" s="20">
        <v>0.76642741795520242</v>
      </c>
      <c r="M6" s="20">
        <v>0.62837522701300719</v>
      </c>
      <c r="N6" s="20">
        <v>0.66169994350963413</v>
      </c>
      <c r="O6" s="20">
        <v>0.64630977673246881</v>
      </c>
      <c r="P6" s="21">
        <v>0.72134192624887572</v>
      </c>
      <c r="Q6" s="19">
        <v>3.1088807288491234</v>
      </c>
      <c r="R6" s="20">
        <v>2.7385124875238827</v>
      </c>
      <c r="S6" s="20">
        <v>2.972725394987342</v>
      </c>
      <c r="T6" s="22">
        <v>2.8365146245142259</v>
      </c>
      <c r="U6" s="22">
        <v>3.1561494138881399</v>
      </c>
      <c r="V6" s="22">
        <v>2.7355416203986276</v>
      </c>
      <c r="W6" s="22">
        <v>2.3751931541195757</v>
      </c>
      <c r="X6" s="22">
        <v>2.4954350123260634</v>
      </c>
      <c r="Y6" s="22">
        <v>2.9875784309118658</v>
      </c>
      <c r="Z6" s="22">
        <v>2.736472993764437</v>
      </c>
      <c r="AA6" s="22">
        <v>2.7681847068964007</v>
      </c>
      <c r="AB6" s="22">
        <v>2.9219607573163375</v>
      </c>
      <c r="AC6" s="22">
        <v>2.791882965963735</v>
      </c>
      <c r="AD6" s="22">
        <v>2.8051191079231308</v>
      </c>
      <c r="AE6" s="23">
        <v>2.7536215628428873</v>
      </c>
      <c r="AF6" s="19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1">
        <v>0</v>
      </c>
      <c r="AU6" s="19">
        <v>0</v>
      </c>
      <c r="AV6" s="20">
        <v>0</v>
      </c>
      <c r="AW6" s="20">
        <v>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0</v>
      </c>
      <c r="BG6" s="20">
        <v>0</v>
      </c>
      <c r="BH6" s="20">
        <v>0</v>
      </c>
      <c r="BI6" s="21">
        <v>0</v>
      </c>
    </row>
    <row r="7" spans="1:61" x14ac:dyDescent="0.25">
      <c r="A7" s="18" t="s">
        <v>24</v>
      </c>
      <c r="B7" s="19">
        <v>4.7186814355757614</v>
      </c>
      <c r="C7" s="20">
        <v>5.9743772970866891</v>
      </c>
      <c r="D7" s="20">
        <v>4.6622168080395356</v>
      </c>
      <c r="E7" s="20">
        <v>4.665972275361109</v>
      </c>
      <c r="F7" s="20">
        <v>4.7327777764943395</v>
      </c>
      <c r="G7" s="20">
        <v>5.5558738921098643</v>
      </c>
      <c r="H7" s="20">
        <v>5.3043131766959624</v>
      </c>
      <c r="I7" s="20">
        <v>4.3591165374546526</v>
      </c>
      <c r="J7" s="20">
        <v>4.1658098828612298</v>
      </c>
      <c r="K7" s="20">
        <v>3.8348403315706285</v>
      </c>
      <c r="L7" s="20">
        <v>4.4197067943097332</v>
      </c>
      <c r="M7" s="20">
        <v>4.988632333511454</v>
      </c>
      <c r="N7" s="20">
        <v>4.8897372590000518</v>
      </c>
      <c r="O7" s="20">
        <v>5.0090169257168755</v>
      </c>
      <c r="P7" s="21">
        <v>3.918217750559029</v>
      </c>
      <c r="Q7" s="19">
        <v>1.2399553235897243</v>
      </c>
      <c r="R7" s="20">
        <v>1.0781958294304772</v>
      </c>
      <c r="S7" s="20">
        <v>1.1615689083117093</v>
      </c>
      <c r="T7" s="22">
        <v>1.1076794230194933</v>
      </c>
      <c r="U7" s="22">
        <v>1.1890848113877877</v>
      </c>
      <c r="V7" s="22">
        <v>1.054523179700795</v>
      </c>
      <c r="W7" s="22">
        <v>1.4317568433718764</v>
      </c>
      <c r="X7" s="22">
        <v>1.1562992956400016</v>
      </c>
      <c r="Y7" s="22">
        <v>1.1252192686940032</v>
      </c>
      <c r="Z7" s="22">
        <v>1.0224917533447437</v>
      </c>
      <c r="AA7" s="22">
        <v>1.0320283991966888</v>
      </c>
      <c r="AB7" s="22">
        <v>1.1507485536195372</v>
      </c>
      <c r="AC7" s="22">
        <v>1.1252529334057408</v>
      </c>
      <c r="AD7" s="22">
        <v>1.189142268495011</v>
      </c>
      <c r="AE7" s="23">
        <v>1.0914078249331234</v>
      </c>
      <c r="AF7" s="19">
        <v>0.3693808151739304</v>
      </c>
      <c r="AG7" s="20">
        <v>0.35464609030400096</v>
      </c>
      <c r="AH7" s="20">
        <v>0.3850855583454918</v>
      </c>
      <c r="AI7" s="20">
        <v>0.33122124388860447</v>
      </c>
      <c r="AJ7" s="20">
        <v>0.3668384678419816</v>
      </c>
      <c r="AK7" s="20">
        <v>0.36128499401792646</v>
      </c>
      <c r="AL7" s="20">
        <v>0.33730099784418033</v>
      </c>
      <c r="AM7" s="20">
        <v>0.30636955237785402</v>
      </c>
      <c r="AN7" s="20">
        <v>0.32925578674532957</v>
      </c>
      <c r="AO7" s="20">
        <v>0.32050966623377752</v>
      </c>
      <c r="AP7" s="20">
        <v>0.32214305299112395</v>
      </c>
      <c r="AQ7" s="20">
        <v>0.35933305232839574</v>
      </c>
      <c r="AR7" s="20">
        <v>0.34318593742315573</v>
      </c>
      <c r="AS7" s="20">
        <v>0.34972262970352047</v>
      </c>
      <c r="AT7" s="21">
        <v>0.31967131624631323</v>
      </c>
      <c r="AU7" s="19">
        <v>0</v>
      </c>
      <c r="AV7" s="20">
        <v>0</v>
      </c>
      <c r="AW7" s="20">
        <v>1.3109518743995363E-4</v>
      </c>
      <c r="AX7" s="20">
        <v>0</v>
      </c>
      <c r="AY7" s="20">
        <v>0</v>
      </c>
      <c r="AZ7" s="20">
        <v>0</v>
      </c>
      <c r="BA7" s="20">
        <v>0</v>
      </c>
      <c r="BB7" s="20">
        <v>9.0081402509784987E-6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1">
        <v>0</v>
      </c>
    </row>
    <row r="8" spans="1:61" x14ac:dyDescent="0.25">
      <c r="A8" s="18" t="s">
        <v>25</v>
      </c>
      <c r="B8" s="19">
        <v>3.6392670649406456</v>
      </c>
      <c r="C8" s="20">
        <v>4.01670004602276</v>
      </c>
      <c r="D8" s="20">
        <v>4.7971683789100128</v>
      </c>
      <c r="E8" s="20">
        <v>4.4825189485668115</v>
      </c>
      <c r="F8" s="20">
        <v>4.0983144519254298</v>
      </c>
      <c r="G8" s="20">
        <v>4.1359467888244472</v>
      </c>
      <c r="H8" s="20">
        <v>5.5773887713217709</v>
      </c>
      <c r="I8" s="20">
        <v>4.5266490290283272</v>
      </c>
      <c r="J8" s="20">
        <v>3.3621304923644462</v>
      </c>
      <c r="K8" s="20">
        <v>4.7298759823379823</v>
      </c>
      <c r="L8" s="20">
        <v>5.5035771998448224</v>
      </c>
      <c r="M8" s="20">
        <v>4.054012973339395</v>
      </c>
      <c r="N8" s="20">
        <v>4.3801698004246941</v>
      </c>
      <c r="O8" s="20">
        <v>4.330092527183238</v>
      </c>
      <c r="P8" s="21">
        <v>4.3357265261049802</v>
      </c>
      <c r="Q8" s="19">
        <v>3.769582822251345</v>
      </c>
      <c r="R8" s="20">
        <v>3.5383346876188231</v>
      </c>
      <c r="S8" s="20">
        <v>4.6416425108307298</v>
      </c>
      <c r="T8" s="22">
        <v>3.963959171513606</v>
      </c>
      <c r="U8" s="22">
        <v>2.9927702584740259</v>
      </c>
      <c r="V8" s="22">
        <v>2.8655324020674819</v>
      </c>
      <c r="W8" s="22">
        <v>4.1318401096692492</v>
      </c>
      <c r="X8" s="22">
        <v>3.4387422366158282</v>
      </c>
      <c r="Y8" s="22">
        <v>5.1444794773822649</v>
      </c>
      <c r="Z8" s="22">
        <v>4.3882269609374234</v>
      </c>
      <c r="AA8" s="22">
        <v>5.3662509735117307</v>
      </c>
      <c r="AB8" s="22">
        <v>4.141137671955077</v>
      </c>
      <c r="AC8" s="22">
        <v>3.4357363784314328</v>
      </c>
      <c r="AD8" s="22">
        <v>3.5553394548037409</v>
      </c>
      <c r="AE8" s="23">
        <v>4.4342054071954085</v>
      </c>
      <c r="AF8" s="19">
        <v>2.0236782453673623</v>
      </c>
      <c r="AG8" s="20">
        <v>1.7522033917552882</v>
      </c>
      <c r="AH8" s="20">
        <v>2.2616421566552312</v>
      </c>
      <c r="AI8" s="20">
        <v>1.9092178606821153</v>
      </c>
      <c r="AJ8" s="20">
        <v>1.4274717306924996</v>
      </c>
      <c r="AK8" s="20">
        <v>0.32711774748229522</v>
      </c>
      <c r="AL8" s="20">
        <v>2.0521676292434474</v>
      </c>
      <c r="AM8" s="20">
        <v>1.7829478697572458</v>
      </c>
      <c r="AN8" s="20">
        <v>3.0995468867696525</v>
      </c>
      <c r="AO8" s="20">
        <v>2.4074713925286586</v>
      </c>
      <c r="AP8" s="20">
        <v>3.1536743869428374</v>
      </c>
      <c r="AQ8" s="20">
        <v>2.1654419584198283</v>
      </c>
      <c r="AR8" s="20">
        <v>1.5523644130678165</v>
      </c>
      <c r="AS8" s="20">
        <v>1.5822278414179003</v>
      </c>
      <c r="AT8" s="21">
        <v>2.5961177958251507</v>
      </c>
      <c r="AU8" s="19">
        <v>0.49876905244722636</v>
      </c>
      <c r="AV8" s="20">
        <v>0.62452869885131024</v>
      </c>
      <c r="AW8" s="20">
        <v>1.2930704908327264</v>
      </c>
      <c r="AX8" s="20">
        <v>1.0129130409001623</v>
      </c>
      <c r="AY8" s="20">
        <v>0.43890073869995011</v>
      </c>
      <c r="AZ8" s="20">
        <v>1.4140755672551502</v>
      </c>
      <c r="BA8" s="20">
        <v>1.009351222647864</v>
      </c>
      <c r="BB8" s="20">
        <v>0.66768785947265175</v>
      </c>
      <c r="BC8" s="20">
        <v>1.0071999289071702</v>
      </c>
      <c r="BD8" s="20">
        <v>0.92419553912465791</v>
      </c>
      <c r="BE8" s="20">
        <v>1.2158892610353207</v>
      </c>
      <c r="BF8" s="20">
        <v>0.83666744120799996</v>
      </c>
      <c r="BG8" s="20">
        <v>0.80607057666881821</v>
      </c>
      <c r="BH8" s="20">
        <v>0.83666744120799996</v>
      </c>
      <c r="BI8" s="21">
        <v>0.80607057666881821</v>
      </c>
    </row>
    <row r="9" spans="1:61" x14ac:dyDescent="0.25">
      <c r="A9" s="18" t="s">
        <v>26</v>
      </c>
      <c r="B9" s="19">
        <v>1.0691599417895532</v>
      </c>
      <c r="C9" s="20">
        <v>0.67696117933233879</v>
      </c>
      <c r="D9" s="20">
        <v>0.9238157688305042</v>
      </c>
      <c r="E9" s="20">
        <v>0.60692377684400844</v>
      </c>
      <c r="F9" s="20">
        <v>1.7629353347944736</v>
      </c>
      <c r="G9" s="20">
        <v>0.83561972872756618</v>
      </c>
      <c r="H9" s="20">
        <v>0.79639762608710807</v>
      </c>
      <c r="I9" s="20">
        <v>1.2224640857834386</v>
      </c>
      <c r="J9" s="20">
        <v>2.4735583087414534</v>
      </c>
      <c r="K9" s="20">
        <v>2.4488195869642122</v>
      </c>
      <c r="L9" s="20">
        <v>1.3606649486189986</v>
      </c>
      <c r="M9" s="20">
        <v>1.3485023202588933</v>
      </c>
      <c r="N9" s="20">
        <v>1.5487181942454593</v>
      </c>
      <c r="O9" s="20">
        <v>1.4575490223658323</v>
      </c>
      <c r="P9" s="21">
        <v>2.6240308115527311</v>
      </c>
      <c r="Q9" s="19">
        <v>2.6270655792458379</v>
      </c>
      <c r="R9" s="20">
        <v>2.1987814395270031</v>
      </c>
      <c r="S9" s="20">
        <v>2.5267788958728512</v>
      </c>
      <c r="T9" s="22">
        <v>2.6404960505186286</v>
      </c>
      <c r="U9" s="22">
        <v>1.9976507011593529</v>
      </c>
      <c r="V9" s="22">
        <v>2.2815246047413011</v>
      </c>
      <c r="W9" s="22">
        <v>1.8587725030054711</v>
      </c>
      <c r="X9" s="22">
        <v>1.9714296922985941</v>
      </c>
      <c r="Y9" s="22">
        <v>2.0387077609629167</v>
      </c>
      <c r="Z9" s="22">
        <v>2.722105292107539</v>
      </c>
      <c r="AA9" s="22">
        <v>1.646277384119289</v>
      </c>
      <c r="AB9" s="22">
        <v>2.2195668001340425</v>
      </c>
      <c r="AC9" s="22">
        <v>1.9875533809430337</v>
      </c>
      <c r="AD9" s="22">
        <v>2.1922264208835407</v>
      </c>
      <c r="AE9" s="23">
        <v>2.2985612074073298</v>
      </c>
      <c r="AF9" s="19">
        <v>1.3691997467805659</v>
      </c>
      <c r="AG9" s="20">
        <v>1.0788942859872077</v>
      </c>
      <c r="AH9" s="20">
        <v>1.030908519910098</v>
      </c>
      <c r="AI9" s="20">
        <v>0.99361798114055699</v>
      </c>
      <c r="AJ9" s="20">
        <v>1.0741965569579146</v>
      </c>
      <c r="AK9" s="20">
        <v>1.1622114144731508</v>
      </c>
      <c r="AL9" s="20">
        <v>0.83770852068797375</v>
      </c>
      <c r="AM9" s="20">
        <v>0.92153004523302506</v>
      </c>
      <c r="AN9" s="20">
        <v>0.79206386160664866</v>
      </c>
      <c r="AO9" s="20">
        <v>0.93109006988397791</v>
      </c>
      <c r="AP9" s="20">
        <v>0.578876007785177</v>
      </c>
      <c r="AQ9" s="20">
        <v>0.76291379085657918</v>
      </c>
      <c r="AR9" s="20">
        <v>0.9019494229305518</v>
      </c>
      <c r="AS9" s="20">
        <v>0.86349866129006214</v>
      </c>
      <c r="AT9" s="21">
        <v>0.84474230175496368</v>
      </c>
      <c r="AU9" s="19">
        <v>1.1500198136216353</v>
      </c>
      <c r="AV9" s="20">
        <v>1.0202792087622832</v>
      </c>
      <c r="AW9" s="20">
        <v>1.4928420771328905</v>
      </c>
      <c r="AX9" s="20">
        <v>1.6173878190392694</v>
      </c>
      <c r="AY9" s="20">
        <v>0.89866579891506837</v>
      </c>
      <c r="AZ9" s="20">
        <v>1.1110516532092318</v>
      </c>
      <c r="BA9" s="20">
        <v>1.0071572686925563</v>
      </c>
      <c r="BB9" s="20">
        <v>1.0335877066990971</v>
      </c>
      <c r="BC9" s="20">
        <v>1.2303917056984679</v>
      </c>
      <c r="BD9" s="20">
        <v>1.4628916347883054</v>
      </c>
      <c r="BE9" s="20">
        <v>1.0269762561582823</v>
      </c>
      <c r="BF9" s="20">
        <v>1.374603064378525</v>
      </c>
      <c r="BG9" s="20">
        <v>1.0692003703556272</v>
      </c>
      <c r="BH9" s="20">
        <v>1.374603064378525</v>
      </c>
      <c r="BI9" s="21">
        <v>1.0692003703556272</v>
      </c>
    </row>
    <row r="10" spans="1:61" x14ac:dyDescent="0.25">
      <c r="A10" s="18" t="s">
        <v>27</v>
      </c>
      <c r="B10" s="19">
        <v>1.4149811016580462</v>
      </c>
      <c r="C10" s="20">
        <v>2.2085638512150867</v>
      </c>
      <c r="D10" s="20">
        <v>1.4632549857875881</v>
      </c>
      <c r="E10" s="20">
        <v>1.7170773165038375</v>
      </c>
      <c r="F10" s="20">
        <v>1.4448138365896568</v>
      </c>
      <c r="G10" s="20">
        <v>2.2577519675120743</v>
      </c>
      <c r="H10" s="20">
        <v>2.1268463203097268</v>
      </c>
      <c r="I10" s="20">
        <v>1.6821143510438927</v>
      </c>
      <c r="J10" s="20">
        <v>1.2549690224515861</v>
      </c>
      <c r="K10" s="20">
        <v>1.742495464684503</v>
      </c>
      <c r="L10" s="20">
        <v>1.8656297217141977</v>
      </c>
      <c r="M10" s="20">
        <v>1.2915488657625174</v>
      </c>
      <c r="N10" s="20">
        <v>1.487560069203099</v>
      </c>
      <c r="O10" s="20">
        <v>1.4314854350427606</v>
      </c>
      <c r="P10" s="21">
        <v>1.3916561027508187</v>
      </c>
      <c r="Q10" s="19">
        <v>2.0408292866164648</v>
      </c>
      <c r="R10" s="20">
        <v>1.9986691136430528</v>
      </c>
      <c r="S10" s="20">
        <v>1.6513623777852822</v>
      </c>
      <c r="T10" s="22">
        <v>1.7796882559209035</v>
      </c>
      <c r="U10" s="22">
        <v>1.7268452069980291</v>
      </c>
      <c r="V10" s="22">
        <v>1.6952251960141032</v>
      </c>
      <c r="W10" s="22">
        <v>1.4159680345832797</v>
      </c>
      <c r="X10" s="22">
        <v>2.4948242604170479</v>
      </c>
      <c r="Y10" s="22">
        <v>1.9624645199272865</v>
      </c>
      <c r="Z10" s="22">
        <v>1.3864508149794466</v>
      </c>
      <c r="AA10" s="22">
        <v>1.5658772106373109</v>
      </c>
      <c r="AB10" s="22">
        <v>2.0212345495735691</v>
      </c>
      <c r="AC10" s="22">
        <v>1.7474084798600236</v>
      </c>
      <c r="AD10" s="22">
        <v>1.6981542998699959</v>
      </c>
      <c r="AE10" s="23">
        <v>1.7836371650273632</v>
      </c>
      <c r="AF10" s="19">
        <v>0.71776477430953067</v>
      </c>
      <c r="AG10" s="20">
        <v>1.1924000087834681</v>
      </c>
      <c r="AH10" s="20">
        <v>0.98932294153435407</v>
      </c>
      <c r="AI10" s="20">
        <v>0.96858078192671249</v>
      </c>
      <c r="AJ10" s="20">
        <v>0.88708761859941054</v>
      </c>
      <c r="AK10" s="20">
        <v>1.1491617890826393</v>
      </c>
      <c r="AL10" s="20">
        <v>0.82932553752008686</v>
      </c>
      <c r="AM10" s="20">
        <v>1.270708081711579</v>
      </c>
      <c r="AN10" s="20">
        <v>1.1355443630518707</v>
      </c>
      <c r="AO10" s="20">
        <v>0.87320818300372405</v>
      </c>
      <c r="AP10" s="20">
        <v>0.58656930273224994</v>
      </c>
      <c r="AQ10" s="20">
        <v>1.0515650691299896</v>
      </c>
      <c r="AR10" s="20">
        <v>1.0049493409696562</v>
      </c>
      <c r="AS10" s="20">
        <v>1.0621265584790063</v>
      </c>
      <c r="AT10" s="21">
        <v>0.87600566597341167</v>
      </c>
      <c r="AU10" s="19">
        <v>1.0572209491129947</v>
      </c>
      <c r="AV10" s="20">
        <v>0.46304152304130292</v>
      </c>
      <c r="AW10" s="20">
        <v>0.39665361617717232</v>
      </c>
      <c r="AX10" s="20">
        <v>0.55267980113412862</v>
      </c>
      <c r="AY10" s="20">
        <v>0.72208060387062545</v>
      </c>
      <c r="AZ10" s="20">
        <v>0.3964014165246883</v>
      </c>
      <c r="BA10" s="20">
        <v>0.45325009658047927</v>
      </c>
      <c r="BB10" s="20">
        <v>0.86861172532865194</v>
      </c>
      <c r="BC10" s="20">
        <v>0.5826938926832248</v>
      </c>
      <c r="BD10" s="20">
        <v>0.34263427352786263</v>
      </c>
      <c r="BE10" s="20">
        <v>0.64126325179169918</v>
      </c>
      <c r="BF10" s="20">
        <v>0.70619773527673546</v>
      </c>
      <c r="BG10" s="20">
        <v>0.52711879349074375</v>
      </c>
      <c r="BH10" s="20">
        <v>0.70619773527673546</v>
      </c>
      <c r="BI10" s="21">
        <v>0.52711879349074375</v>
      </c>
    </row>
    <row r="11" spans="1:61" x14ac:dyDescent="0.25">
      <c r="A11" s="18" t="s">
        <v>28</v>
      </c>
      <c r="B11" s="19">
        <v>0.84692113157347615</v>
      </c>
      <c r="C11" s="20">
        <v>0.39575653975175046</v>
      </c>
      <c r="D11" s="20">
        <v>0.65328337018983507</v>
      </c>
      <c r="E11" s="20">
        <v>0.70511337473546543</v>
      </c>
      <c r="F11" s="20">
        <v>0.66811867647199574</v>
      </c>
      <c r="G11" s="20">
        <v>0.59647576932874335</v>
      </c>
      <c r="H11" s="20">
        <v>0.49673087182641967</v>
      </c>
      <c r="I11" s="20">
        <v>0.76010957681964098</v>
      </c>
      <c r="J11" s="20">
        <v>0.59681909424990776</v>
      </c>
      <c r="K11" s="20">
        <v>0.63146730192268385</v>
      </c>
      <c r="L11" s="20">
        <v>0.32350236887854378</v>
      </c>
      <c r="M11" s="20">
        <v>0.80814367988593339</v>
      </c>
      <c r="N11" s="20">
        <v>0.87374274377260464</v>
      </c>
      <c r="O11" s="20">
        <v>0.88225005672059131</v>
      </c>
      <c r="P11" s="21">
        <v>0.45706133893278539</v>
      </c>
      <c r="Q11" s="19">
        <v>1.0437605973506976</v>
      </c>
      <c r="R11" s="20">
        <v>1.2300834987226537</v>
      </c>
      <c r="S11" s="20">
        <v>1.0627133048429258</v>
      </c>
      <c r="T11" s="22">
        <v>1.2333794396960085</v>
      </c>
      <c r="U11" s="22">
        <v>1.7876370479328247</v>
      </c>
      <c r="V11" s="22">
        <v>1.3259679474186983</v>
      </c>
      <c r="W11" s="22">
        <v>1.753632320563701</v>
      </c>
      <c r="X11" s="22">
        <v>1.4170155932258963</v>
      </c>
      <c r="Y11" s="22">
        <v>1.0256915725871127</v>
      </c>
      <c r="Z11" s="22">
        <v>1.4150789799664614</v>
      </c>
      <c r="AA11" s="22">
        <v>1.9925349060470026</v>
      </c>
      <c r="AB11" s="22">
        <v>1.0910157489620185</v>
      </c>
      <c r="AC11" s="22">
        <v>1.6400286308869245</v>
      </c>
      <c r="AD11" s="22">
        <v>1.4897548128919926</v>
      </c>
      <c r="AE11" s="23">
        <v>1.5841365368977154</v>
      </c>
      <c r="AF11" s="19">
        <v>0.69421077461407721</v>
      </c>
      <c r="AG11" s="20">
        <v>0.68134989844491911</v>
      </c>
      <c r="AH11" s="20">
        <v>0.59732211205140473</v>
      </c>
      <c r="AI11" s="20">
        <v>0.45551914152637923</v>
      </c>
      <c r="AJ11" s="20">
        <v>1.2302136299266053</v>
      </c>
      <c r="AK11" s="20">
        <v>0.73366669930788797</v>
      </c>
      <c r="AL11" s="20">
        <v>1.4338129229140326</v>
      </c>
      <c r="AM11" s="20">
        <v>1.0227274928125172</v>
      </c>
      <c r="AN11" s="20">
        <v>0.75684268484944739</v>
      </c>
      <c r="AO11" s="20">
        <v>0.93650225418872612</v>
      </c>
      <c r="AP11" s="20">
        <v>1.5307332548690167</v>
      </c>
      <c r="AQ11" s="20">
        <v>0.65239192767960119</v>
      </c>
      <c r="AR11" s="20">
        <v>1.1071069280325248</v>
      </c>
      <c r="AS11" s="20">
        <v>0.88530631978863528</v>
      </c>
      <c r="AT11" s="21">
        <v>1.1521239085116937</v>
      </c>
      <c r="AU11" s="19">
        <v>0.21999918866235052</v>
      </c>
      <c r="AV11" s="20">
        <v>0.38106181777690518</v>
      </c>
      <c r="AW11" s="20">
        <v>0.30060672709929026</v>
      </c>
      <c r="AX11" s="20">
        <v>0.54069854593168842</v>
      </c>
      <c r="AY11" s="20">
        <v>0.36629722318388491</v>
      </c>
      <c r="AZ11" s="20">
        <v>0.3583931986785493</v>
      </c>
      <c r="BA11" s="20">
        <v>0.13821472221889389</v>
      </c>
      <c r="BB11" s="20">
        <v>0.30299059896971198</v>
      </c>
      <c r="BC11" s="20">
        <v>0.18258799129229336</v>
      </c>
      <c r="BD11" s="20">
        <v>0.27443069769489981</v>
      </c>
      <c r="BE11" s="20">
        <v>0.30265003018980197</v>
      </c>
      <c r="BF11" s="20">
        <v>0.23313371188780019</v>
      </c>
      <c r="BG11" s="20">
        <v>0.39729215499798848</v>
      </c>
      <c r="BH11" s="20">
        <v>0.23313371188780019</v>
      </c>
      <c r="BI11" s="21">
        <v>0.39729215499798848</v>
      </c>
    </row>
    <row r="12" spans="1:61" x14ac:dyDescent="0.25">
      <c r="A12" s="18" t="s">
        <v>29</v>
      </c>
      <c r="B12" s="19">
        <v>0.22635528634026128</v>
      </c>
      <c r="C12" s="20">
        <v>0.2095118426826601</v>
      </c>
      <c r="D12" s="20">
        <v>0.17775414956962377</v>
      </c>
      <c r="E12" s="20">
        <v>0.32822951836448516</v>
      </c>
      <c r="F12" s="20">
        <v>9.4021457710475681E-2</v>
      </c>
      <c r="G12" s="20">
        <v>0.14434475191340287</v>
      </c>
      <c r="H12" s="20">
        <v>0.13500859499243414</v>
      </c>
      <c r="I12" s="20">
        <v>0.16774778612567137</v>
      </c>
      <c r="J12" s="20">
        <v>0.16975241520801443</v>
      </c>
      <c r="K12" s="20">
        <v>0.24205589366596039</v>
      </c>
      <c r="L12" s="20">
        <v>0.23937404654188216</v>
      </c>
      <c r="M12" s="20">
        <v>0.21158858729293162</v>
      </c>
      <c r="N12" s="20">
        <v>8.6058702654189662E-2</v>
      </c>
      <c r="O12" s="20">
        <v>0.14795086274474506</v>
      </c>
      <c r="P12" s="21">
        <v>0.17391319125670718</v>
      </c>
      <c r="Q12" s="19">
        <v>1.0092710717787317</v>
      </c>
      <c r="R12" s="20">
        <v>0.8476629568238776</v>
      </c>
      <c r="S12" s="20">
        <v>0.79833691771245774</v>
      </c>
      <c r="T12" s="22">
        <v>1.0595095023392422</v>
      </c>
      <c r="U12" s="22">
        <v>0.78846723143126551</v>
      </c>
      <c r="V12" s="22">
        <v>0.85196573314146129</v>
      </c>
      <c r="W12" s="22">
        <v>0.76029313194477377</v>
      </c>
      <c r="X12" s="22">
        <v>0.98044058003234913</v>
      </c>
      <c r="Y12" s="22">
        <v>0.90462373291464671</v>
      </c>
      <c r="Z12" s="22">
        <v>0.82138972985023406</v>
      </c>
      <c r="AA12" s="22">
        <v>0.60874677501451169</v>
      </c>
      <c r="AB12" s="22">
        <v>0.96866851090124451</v>
      </c>
      <c r="AC12" s="22">
        <v>0.91665171117208588</v>
      </c>
      <c r="AD12" s="22">
        <v>0.83080545461547506</v>
      </c>
      <c r="AE12" s="23">
        <v>0.79041931432204793</v>
      </c>
      <c r="AF12" s="19">
        <v>0.56901980789331019</v>
      </c>
      <c r="AG12" s="20">
        <v>0.51944163875394744</v>
      </c>
      <c r="AH12" s="20">
        <v>0.51556350594458222</v>
      </c>
      <c r="AI12" s="20">
        <v>0.60241062208783325</v>
      </c>
      <c r="AJ12" s="20">
        <v>0.38336375634353587</v>
      </c>
      <c r="AK12" s="20">
        <v>0.61182009454533892</v>
      </c>
      <c r="AL12" s="20">
        <v>0.48590554191127755</v>
      </c>
      <c r="AM12" s="20">
        <v>0.58918732206952473</v>
      </c>
      <c r="AN12" s="20">
        <v>0.45379768653162389</v>
      </c>
      <c r="AO12" s="20">
        <v>0.35328326279043532</v>
      </c>
      <c r="AP12" s="20">
        <v>0.34671442525617574</v>
      </c>
      <c r="AQ12" s="20">
        <v>0.56615043748362615</v>
      </c>
      <c r="AR12" s="20">
        <v>0.52311368082693177</v>
      </c>
      <c r="AS12" s="20">
        <v>0.46866712716136266</v>
      </c>
      <c r="AT12" s="21">
        <v>0.44906056106926612</v>
      </c>
      <c r="AU12" s="19">
        <v>0.37933872846746675</v>
      </c>
      <c r="AV12" s="20">
        <v>0.32492802003193505</v>
      </c>
      <c r="AW12" s="20">
        <v>0.17809281213717698</v>
      </c>
      <c r="AX12" s="20">
        <v>0.45307821644358204</v>
      </c>
      <c r="AY12" s="20">
        <v>0.35080409484586578</v>
      </c>
      <c r="AZ12" s="20">
        <v>0.23583213825009505</v>
      </c>
      <c r="BA12" s="20">
        <v>0.22216929741442251</v>
      </c>
      <c r="BB12" s="20">
        <v>0.33987893329746888</v>
      </c>
      <c r="BC12" s="20">
        <v>0.39902662887303486</v>
      </c>
      <c r="BD12" s="20">
        <v>0.413564607232423</v>
      </c>
      <c r="BE12" s="20">
        <v>0.25542149411809317</v>
      </c>
      <c r="BF12" s="20">
        <v>0.38029875466651025</v>
      </c>
      <c r="BG12" s="20">
        <v>0.3386631619867021</v>
      </c>
      <c r="BH12" s="20">
        <v>0.38029875466651025</v>
      </c>
      <c r="BI12" s="21">
        <v>0.3386631619867021</v>
      </c>
    </row>
    <row r="13" spans="1:61" x14ac:dyDescent="0.25">
      <c r="A13" s="18" t="s">
        <v>30</v>
      </c>
      <c r="B13" s="19">
        <v>5.0979668397205219E-2</v>
      </c>
      <c r="C13" s="20">
        <v>4.3990703392483899E-2</v>
      </c>
      <c r="D13" s="20">
        <v>0.1087259786231162</v>
      </c>
      <c r="E13" s="20">
        <v>6.7365405767239456E-2</v>
      </c>
      <c r="F13" s="20">
        <v>0.15001470271312084</v>
      </c>
      <c r="G13" s="20">
        <v>0.12742121201165102</v>
      </c>
      <c r="H13" s="20">
        <v>0.15293008021938226</v>
      </c>
      <c r="I13" s="20">
        <v>0.10138661852476298</v>
      </c>
      <c r="J13" s="20">
        <v>0.13398108454363952</v>
      </c>
      <c r="K13" s="20">
        <v>9.8991029212356932E-2</v>
      </c>
      <c r="L13" s="20">
        <v>0.15233339276494834</v>
      </c>
      <c r="M13" s="20">
        <v>6.9085899717860513E-2</v>
      </c>
      <c r="N13" s="20">
        <v>0.17231681718452543</v>
      </c>
      <c r="O13" s="20">
        <v>0.11015106379713994</v>
      </c>
      <c r="P13" s="21">
        <v>0.14294626004603816</v>
      </c>
      <c r="Q13" s="19">
        <v>8.9358637749705171E-3</v>
      </c>
      <c r="R13" s="20">
        <v>2.3340508676363021E-2</v>
      </c>
      <c r="S13" s="20">
        <v>0.24361090943997984</v>
      </c>
      <c r="T13" s="22">
        <v>0.10298622649039736</v>
      </c>
      <c r="U13" s="22">
        <v>0.19917060856691282</v>
      </c>
      <c r="V13" s="22">
        <v>7.5765243786685851E-2</v>
      </c>
      <c r="W13" s="22">
        <v>0.28704796273320266</v>
      </c>
      <c r="X13" s="22">
        <v>0.21918787021485897</v>
      </c>
      <c r="Y13" s="22">
        <v>0.17820779533135508</v>
      </c>
      <c r="Z13" s="22">
        <v>7.6453107533801884E-2</v>
      </c>
      <c r="AA13" s="22">
        <v>0.15510557680023104</v>
      </c>
      <c r="AB13" s="22">
        <v>7.2032977374379567E-2</v>
      </c>
      <c r="AC13" s="22">
        <v>7.8017579181274652E-2</v>
      </c>
      <c r="AD13" s="22">
        <v>0.15595987217047358</v>
      </c>
      <c r="AE13" s="23">
        <v>8.3992265550563619E-2</v>
      </c>
      <c r="AF13" s="19">
        <v>2.8690101505352899E-3</v>
      </c>
      <c r="AG13" s="20">
        <v>5.366558292003382E-4</v>
      </c>
      <c r="AH13" s="20">
        <v>6.6534085005462471E-2</v>
      </c>
      <c r="AI13" s="20">
        <v>7.7190106798770253E-2</v>
      </c>
      <c r="AJ13" s="20">
        <v>0.10872582096748802</v>
      </c>
      <c r="AK13" s="20">
        <v>5.8414471750422962E-2</v>
      </c>
      <c r="AL13" s="20">
        <v>0.11186976689321293</v>
      </c>
      <c r="AM13" s="20">
        <v>0.18218423169188952</v>
      </c>
      <c r="AN13" s="20">
        <v>6.4596159200819236E-2</v>
      </c>
      <c r="AO13" s="20">
        <v>5.7355748839483023E-2</v>
      </c>
      <c r="AP13" s="20">
        <v>5.7801119574950925E-2</v>
      </c>
      <c r="AQ13" s="20">
        <v>6.4517143494158824E-2</v>
      </c>
      <c r="AR13" s="20">
        <v>6.4656983479484273E-2</v>
      </c>
      <c r="AS13" s="20">
        <v>0.13000953253507896</v>
      </c>
      <c r="AT13" s="21">
        <v>6.293969530522707E-2</v>
      </c>
      <c r="AU13" s="19">
        <v>2.9352615817782902E-3</v>
      </c>
      <c r="AV13" s="20">
        <v>1.888345136830403E-3</v>
      </c>
      <c r="AW13" s="20">
        <v>0.17208865255242714</v>
      </c>
      <c r="AX13" s="20">
        <v>6.2642336836358347E-3</v>
      </c>
      <c r="AY13" s="20">
        <v>8.3266695335032073E-2</v>
      </c>
      <c r="AZ13" s="20">
        <v>5.171053040117982E-3</v>
      </c>
      <c r="BA13" s="20">
        <v>0.17034055472457041</v>
      </c>
      <c r="BB13" s="20">
        <v>2.708747773469234E-2</v>
      </c>
      <c r="BC13" s="20">
        <v>9.3660466496856803E-2</v>
      </c>
      <c r="BD13" s="20">
        <v>3.618176462967874E-3</v>
      </c>
      <c r="BE13" s="20">
        <v>9.2856201379105163E-2</v>
      </c>
      <c r="BF13" s="20">
        <v>4.2398695824186136E-3</v>
      </c>
      <c r="BG13" s="20">
        <v>5.8057615001446943E-3</v>
      </c>
      <c r="BH13" s="20">
        <v>4.2398695824186136E-3</v>
      </c>
      <c r="BI13" s="21">
        <v>5.8057615001446943E-3</v>
      </c>
    </row>
    <row r="14" spans="1:61" x14ac:dyDescent="0.25">
      <c r="A14" s="18" t="s">
        <v>31</v>
      </c>
      <c r="B14" s="19">
        <v>4.7276051801864817E-2</v>
      </c>
      <c r="C14" s="20">
        <v>3.8866343705044701E-2</v>
      </c>
      <c r="D14" s="20">
        <v>4.3246117416650028E-2</v>
      </c>
      <c r="E14" s="20">
        <v>5.0565992306914609E-2</v>
      </c>
      <c r="F14" s="20">
        <v>4.1498449037030032E-2</v>
      </c>
      <c r="G14" s="20">
        <v>3.6306495633255192E-2</v>
      </c>
      <c r="H14" s="20">
        <v>3.9223082058856731E-2</v>
      </c>
      <c r="I14" s="20">
        <v>4.2642734320082011E-2</v>
      </c>
      <c r="J14" s="20">
        <v>4.6356939078286377E-2</v>
      </c>
      <c r="K14" s="20">
        <v>6.1309045073642737E-2</v>
      </c>
      <c r="L14" s="20">
        <v>7.7238311296236331E-2</v>
      </c>
      <c r="M14" s="20">
        <v>4.4951672512548509E-2</v>
      </c>
      <c r="N14" s="20">
        <v>3.6232353558216621E-2</v>
      </c>
      <c r="O14" s="20">
        <v>4.2109621325776996E-2</v>
      </c>
      <c r="P14" s="21">
        <v>5.2684715576656271E-2</v>
      </c>
      <c r="Q14" s="19">
        <v>7.9664922236857408E-2</v>
      </c>
      <c r="R14" s="20">
        <v>8.1239039822224204E-2</v>
      </c>
      <c r="S14" s="20">
        <v>7.9874112787373081E-2</v>
      </c>
      <c r="T14" s="22">
        <v>9.8787942996280825E-2</v>
      </c>
      <c r="U14" s="22">
        <v>9.5231832578506037E-2</v>
      </c>
      <c r="V14" s="22">
        <v>0.25962330602973399</v>
      </c>
      <c r="W14" s="22">
        <v>0.44071775012155667</v>
      </c>
      <c r="X14" s="22">
        <v>4.288235085075804E-2</v>
      </c>
      <c r="Y14" s="22">
        <v>0.17846345508821809</v>
      </c>
      <c r="Z14" s="22">
        <v>0.21744358060372776</v>
      </c>
      <c r="AA14" s="22">
        <v>0.29640150686489847</v>
      </c>
      <c r="AB14" s="22">
        <v>8.061663721117715E-2</v>
      </c>
      <c r="AC14" s="22">
        <v>0.20181575184975073</v>
      </c>
      <c r="AD14" s="22">
        <v>0.1579306668358845</v>
      </c>
      <c r="AE14" s="23">
        <v>0.18951197682821297</v>
      </c>
      <c r="AF14" s="19">
        <v>5.135051482330933E-2</v>
      </c>
      <c r="AG14" s="20">
        <v>6.9374323118967296E-2</v>
      </c>
      <c r="AH14" s="20">
        <v>6.3787640828595435E-2</v>
      </c>
      <c r="AI14" s="20">
        <v>7.9319748895999451E-2</v>
      </c>
      <c r="AJ14" s="20">
        <v>6.6892394291452981E-2</v>
      </c>
      <c r="AK14" s="20">
        <v>0.24440251781588884</v>
      </c>
      <c r="AL14" s="20">
        <v>0.41301921821596754</v>
      </c>
      <c r="AM14" s="20">
        <v>6.1570638615438041E-3</v>
      </c>
      <c r="AN14" s="20">
        <v>0.15008198587696664</v>
      </c>
      <c r="AO14" s="20">
        <v>0.20336073075234284</v>
      </c>
      <c r="AP14" s="20">
        <v>0.26637350108362429</v>
      </c>
      <c r="AQ14" s="20">
        <v>6.4428470776323576E-2</v>
      </c>
      <c r="AR14" s="20">
        <v>0.17460827117490066</v>
      </c>
      <c r="AS14" s="20">
        <v>0.14415813358200089</v>
      </c>
      <c r="AT14" s="21">
        <v>0.16498402697079093</v>
      </c>
      <c r="AU14" s="19">
        <v>1.221692551006593E-2</v>
      </c>
      <c r="AV14" s="20">
        <v>8.1814889616478523E-3</v>
      </c>
      <c r="AW14" s="20">
        <v>1.1272001200045343E-2</v>
      </c>
      <c r="AX14" s="20">
        <v>1.3927895198643845E-2</v>
      </c>
      <c r="AY14" s="20">
        <v>1.7207619800709759E-2</v>
      </c>
      <c r="AZ14" s="20">
        <v>1.097626269435356E-2</v>
      </c>
      <c r="BA14" s="20">
        <v>1.3518257937093488E-2</v>
      </c>
      <c r="BB14" s="20">
        <v>2.5074158388598656E-2</v>
      </c>
      <c r="BC14" s="20">
        <v>2.4923590094692485E-2</v>
      </c>
      <c r="BD14" s="20">
        <v>1.0632233274013038E-2</v>
      </c>
      <c r="BE14" s="20">
        <v>1.5167823213186674E-2</v>
      </c>
      <c r="BF14" s="20">
        <v>1.1718873788829494E-2</v>
      </c>
      <c r="BG14" s="20">
        <v>1.6417135305174378E-2</v>
      </c>
      <c r="BH14" s="20">
        <v>1.1718873788829494E-2</v>
      </c>
      <c r="BI14" s="21">
        <v>1.6417135305174378E-2</v>
      </c>
    </row>
    <row r="15" spans="1:61" ht="15.75" thickBot="1" x14ac:dyDescent="0.3">
      <c r="A15" s="24" t="s">
        <v>32</v>
      </c>
      <c r="B15" s="19">
        <v>6.7463347668177045E-4</v>
      </c>
      <c r="C15" s="20">
        <v>7.7583951337576959E-4</v>
      </c>
      <c r="D15" s="20">
        <v>5.2547320965514756E-4</v>
      </c>
      <c r="E15" s="20">
        <v>2.0973476088129144E-3</v>
      </c>
      <c r="F15" s="20">
        <v>9.867814193349094E-4</v>
      </c>
      <c r="G15" s="20">
        <v>5.36356486940368E-4</v>
      </c>
      <c r="H15" s="20">
        <v>3.6000541211783692E-4</v>
      </c>
      <c r="I15" s="20">
        <v>2.0601616753987821E-3</v>
      </c>
      <c r="J15" s="20">
        <v>9.0209059779205764E-4</v>
      </c>
      <c r="K15" s="20">
        <v>4.6905597307817549E-3</v>
      </c>
      <c r="L15" s="20">
        <v>3.5139398129107342E-3</v>
      </c>
      <c r="M15" s="20">
        <v>1.0040191331609862E-3</v>
      </c>
      <c r="N15" s="20">
        <v>1.0298589503470324E-3</v>
      </c>
      <c r="O15" s="20">
        <v>1.0408340938635728E-3</v>
      </c>
      <c r="P15" s="21">
        <v>2.5940922916614321E-3</v>
      </c>
      <c r="Q15" s="19">
        <v>2.4791770337700754E-2</v>
      </c>
      <c r="R15" s="20">
        <v>2.2841036865290792E-2</v>
      </c>
      <c r="S15" s="20">
        <v>1.349515708704789E-2</v>
      </c>
      <c r="T15" s="22">
        <v>2.1596042059265227E-2</v>
      </c>
      <c r="U15" s="22">
        <v>2.6338648201863137E-2</v>
      </c>
      <c r="V15" s="22">
        <v>7.1497040341667109E-2</v>
      </c>
      <c r="W15" s="22">
        <v>7.2077679319762656E-3</v>
      </c>
      <c r="X15" s="22">
        <v>0.1108118356693618</v>
      </c>
      <c r="Y15" s="22">
        <v>8.1981831717369488E-2</v>
      </c>
      <c r="Z15" s="22">
        <v>6.8196873437538982E-2</v>
      </c>
      <c r="AA15" s="22">
        <v>0.10168776671304523</v>
      </c>
      <c r="AB15" s="22">
        <v>2.1329072814111293E-2</v>
      </c>
      <c r="AC15" s="22">
        <v>6.9945557563068819E-2</v>
      </c>
      <c r="AD15" s="22">
        <v>5.7195068023790561E-2</v>
      </c>
      <c r="AE15" s="23">
        <v>7.9344749524426536E-2</v>
      </c>
      <c r="AF15" s="19">
        <v>1.0012853504810995E-2</v>
      </c>
      <c r="AG15" s="20">
        <v>4.3615848290813998E-4</v>
      </c>
      <c r="AH15" s="20">
        <v>1.9959242287732942E-3</v>
      </c>
      <c r="AI15" s="20">
        <v>2.1942310740617576E-3</v>
      </c>
      <c r="AJ15" s="20">
        <v>1.3130958435380504E-2</v>
      </c>
      <c r="AK15" s="20">
        <v>6.3781125044895401E-2</v>
      </c>
      <c r="AL15" s="20">
        <v>1.883189405029779E-3</v>
      </c>
      <c r="AM15" s="20">
        <v>0.10588798620817695</v>
      </c>
      <c r="AN15" s="20">
        <v>6.8431055553764858E-2</v>
      </c>
      <c r="AO15" s="20">
        <v>5.4195569397143997E-2</v>
      </c>
      <c r="AP15" s="20">
        <v>9.4804592131400037E-2</v>
      </c>
      <c r="AQ15" s="20">
        <v>4.77495548025511E-3</v>
      </c>
      <c r="AR15" s="20">
        <v>6.2096715625078944E-2</v>
      </c>
      <c r="AS15" s="20">
        <v>4.5443424324415768E-2</v>
      </c>
      <c r="AT15" s="21">
        <v>6.9624611660013935E-2</v>
      </c>
      <c r="AU15" s="19">
        <v>1.47118574573633E-2</v>
      </c>
      <c r="AV15" s="20">
        <v>2.2284281566832015E-2</v>
      </c>
      <c r="AW15" s="20">
        <v>1.0916951734062135E-2</v>
      </c>
      <c r="AX15" s="20">
        <v>1.7759277421586513E-2</v>
      </c>
      <c r="AY15" s="20">
        <v>1.2018766668437812E-2</v>
      </c>
      <c r="AZ15" s="20">
        <v>6.0471362846213489E-3</v>
      </c>
      <c r="BA15" s="20">
        <v>3.6328813624049196E-3</v>
      </c>
      <c r="BB15" s="20">
        <v>3.3897631764432086E-3</v>
      </c>
      <c r="BC15" s="20">
        <v>1.2403543457174917E-2</v>
      </c>
      <c r="BD15" s="20">
        <v>1.1319228804956302E-2</v>
      </c>
      <c r="BE15" s="20">
        <v>5.1991269021762912E-3</v>
      </c>
      <c r="BF15" s="20">
        <v>1.5951940437869207E-2</v>
      </c>
      <c r="BG15" s="20">
        <v>6.3488558231409968E-3</v>
      </c>
      <c r="BH15" s="20">
        <v>1.5951940437869207E-2</v>
      </c>
      <c r="BI15" s="21">
        <v>6.3488558231409968E-3</v>
      </c>
    </row>
    <row r="16" spans="1:61" ht="16.5" thickBot="1" x14ac:dyDescent="0.3">
      <c r="A16" s="25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30"/>
      <c r="R16" s="31"/>
      <c r="S16" s="31"/>
      <c r="T16" s="32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3"/>
      <c r="AF16" s="30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3"/>
      <c r="AU16" s="34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9"/>
    </row>
    <row r="17" spans="1:61" x14ac:dyDescent="0.25">
      <c r="A17" s="35" t="s">
        <v>33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2"/>
      <c r="R17" s="13"/>
      <c r="S17" s="13"/>
      <c r="T17" s="13"/>
      <c r="U17" s="15"/>
      <c r="V17" s="15"/>
      <c r="W17" s="15"/>
      <c r="X17" s="16"/>
      <c r="Y17" s="16"/>
      <c r="Z17" s="16"/>
      <c r="AA17" s="16"/>
      <c r="AB17" s="16"/>
      <c r="AC17" s="16"/>
      <c r="AD17" s="16"/>
      <c r="AE17" s="17"/>
      <c r="AF17" s="12"/>
      <c r="AG17" s="13"/>
      <c r="AH17" s="13"/>
      <c r="AI17" s="13"/>
      <c r="AJ17" s="15"/>
      <c r="AK17" s="15"/>
      <c r="AL17" s="15"/>
      <c r="AM17" s="16"/>
      <c r="AN17" s="16"/>
      <c r="AO17" s="16"/>
      <c r="AP17" s="16"/>
      <c r="AQ17" s="16"/>
      <c r="AR17" s="16"/>
      <c r="AS17" s="16"/>
      <c r="AT17" s="17"/>
      <c r="AU17" s="12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4"/>
    </row>
    <row r="18" spans="1:61" x14ac:dyDescent="0.25">
      <c r="A18" s="18" t="s">
        <v>23</v>
      </c>
      <c r="B18" s="19">
        <v>6.8695373826568984</v>
      </c>
      <c r="C18" s="20">
        <v>6.9275524177827439</v>
      </c>
      <c r="D18" s="20">
        <v>7.2495037801351918</v>
      </c>
      <c r="E18" s="20">
        <v>5.7957213929366391</v>
      </c>
      <c r="F18" s="20">
        <v>6.5532063300542926</v>
      </c>
      <c r="G18" s="20">
        <v>6.5857030544359203</v>
      </c>
      <c r="H18" s="20">
        <v>6.7323517878782457</v>
      </c>
      <c r="I18" s="20">
        <v>5.6732339462216714</v>
      </c>
      <c r="J18" s="20">
        <v>6.1329579924482625</v>
      </c>
      <c r="K18" s="20">
        <v>6.5873275821344217</v>
      </c>
      <c r="L18" s="20">
        <v>6.4273479954409032</v>
      </c>
      <c r="M18" s="20">
        <v>6.8246764923091172</v>
      </c>
      <c r="N18" s="20">
        <v>6.357351624705764</v>
      </c>
      <c r="O18" s="20">
        <v>6.3883319763039399</v>
      </c>
      <c r="P18" s="21">
        <v>6.1718993404790439</v>
      </c>
      <c r="Q18" s="19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5.6633490444344416E-6</v>
      </c>
      <c r="Z18" s="20">
        <v>8.9365272317823384E-6</v>
      </c>
      <c r="AA18" s="20">
        <v>0</v>
      </c>
      <c r="AB18" s="20">
        <v>0</v>
      </c>
      <c r="AC18" s="20">
        <v>0</v>
      </c>
      <c r="AD18" s="20">
        <v>0</v>
      </c>
      <c r="AE18" s="21">
        <v>3.6416831422481496E-6</v>
      </c>
      <c r="AF18" s="19">
        <v>0</v>
      </c>
      <c r="AG18" s="20">
        <v>0</v>
      </c>
      <c r="AH18" s="20">
        <v>0</v>
      </c>
      <c r="AI18" s="22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1">
        <v>0</v>
      </c>
      <c r="AU18" s="19">
        <v>0</v>
      </c>
      <c r="AV18" s="20">
        <v>0</v>
      </c>
      <c r="AW18" s="20">
        <v>0</v>
      </c>
      <c r="AX18" s="22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5.6633490444344416E-6</v>
      </c>
      <c r="BD18" s="20">
        <v>8.9365272317823384E-6</v>
      </c>
      <c r="BE18" s="20">
        <v>0</v>
      </c>
      <c r="BF18" s="20">
        <v>0</v>
      </c>
      <c r="BG18" s="20">
        <v>0</v>
      </c>
      <c r="BH18" s="20">
        <v>0</v>
      </c>
      <c r="BI18" s="21">
        <v>0</v>
      </c>
    </row>
    <row r="19" spans="1:61" x14ac:dyDescent="0.25">
      <c r="A19" s="18" t="s">
        <v>24</v>
      </c>
      <c r="B19" s="19">
        <v>10.285480568208792</v>
      </c>
      <c r="C19" s="20">
        <v>10.792737639668067</v>
      </c>
      <c r="D19" s="20">
        <v>9.6725983998018918</v>
      </c>
      <c r="E19" s="20">
        <v>11.378975552444318</v>
      </c>
      <c r="F19" s="20">
        <v>10.834988694917216</v>
      </c>
      <c r="G19" s="20">
        <v>11.685838648650135</v>
      </c>
      <c r="H19" s="20">
        <v>10.528425026109966</v>
      </c>
      <c r="I19" s="20">
        <v>10.437366378314598</v>
      </c>
      <c r="J19" s="20">
        <v>10.967992887092494</v>
      </c>
      <c r="K19" s="20">
        <v>10.087050376645024</v>
      </c>
      <c r="L19" s="20">
        <v>9.5224327912295035</v>
      </c>
      <c r="M19" s="20">
        <v>9.8427685628669774</v>
      </c>
      <c r="N19" s="20">
        <v>10.653425230058323</v>
      </c>
      <c r="O19" s="20">
        <v>10.560695640706905</v>
      </c>
      <c r="P19" s="21">
        <v>10.402177289517081</v>
      </c>
      <c r="Q19" s="19">
        <v>0</v>
      </c>
      <c r="R19" s="20">
        <v>6.298168692132057E-2</v>
      </c>
      <c r="S19" s="20">
        <v>8.7396791626635749E-6</v>
      </c>
      <c r="T19" s="20">
        <v>5.9810289616075048E-2</v>
      </c>
      <c r="U19" s="20">
        <v>5.775476534568867E-5</v>
      </c>
      <c r="V19" s="20">
        <v>1.2353700275018076E-4</v>
      </c>
      <c r="W19" s="20">
        <v>5.4712068710917456E-5</v>
      </c>
      <c r="X19" s="20">
        <v>0</v>
      </c>
      <c r="Y19" s="20">
        <v>2.4271495904719034E-5</v>
      </c>
      <c r="Z19" s="20">
        <v>0</v>
      </c>
      <c r="AA19" s="20">
        <v>3.3042884103246206E-4</v>
      </c>
      <c r="AB19" s="20">
        <v>1.2432947209703802E-5</v>
      </c>
      <c r="AC19" s="20">
        <v>4.6109539895528338E-5</v>
      </c>
      <c r="AD19" s="20">
        <v>4.0835644193552571E-5</v>
      </c>
      <c r="AE19" s="21">
        <v>1.6266184702041733E-4</v>
      </c>
      <c r="AF19" s="19">
        <v>0</v>
      </c>
      <c r="AG19" s="20">
        <v>6.2499299659118025E-2</v>
      </c>
      <c r="AH19" s="20">
        <v>0</v>
      </c>
      <c r="AI19" s="22">
        <v>5.9744803570119812E-2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1">
        <v>0</v>
      </c>
      <c r="AU19" s="19">
        <v>0</v>
      </c>
      <c r="AV19" s="20">
        <v>0</v>
      </c>
      <c r="AW19" s="20">
        <v>8.7396791626635749E-6</v>
      </c>
      <c r="AX19" s="22">
        <v>5.9206562096515128E-5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1.2432947209703802E-5</v>
      </c>
      <c r="BG19" s="20">
        <v>0</v>
      </c>
      <c r="BH19" s="20">
        <v>1.2432947209703802E-5</v>
      </c>
      <c r="BI19" s="21">
        <v>0</v>
      </c>
    </row>
    <row r="20" spans="1:61" x14ac:dyDescent="0.25">
      <c r="A20" s="18" t="s">
        <v>25</v>
      </c>
      <c r="B20" s="19">
        <v>20.802595530705918</v>
      </c>
      <c r="C20" s="20">
        <v>17.851894347340824</v>
      </c>
      <c r="D20" s="20">
        <v>18.281960206470988</v>
      </c>
      <c r="E20" s="20">
        <v>16.573751237170459</v>
      </c>
      <c r="F20" s="20">
        <v>18.322117632925888</v>
      </c>
      <c r="G20" s="20">
        <v>15.058696342011707</v>
      </c>
      <c r="H20" s="20">
        <v>12.764623263910824</v>
      </c>
      <c r="I20" s="20">
        <v>18.389572429073379</v>
      </c>
      <c r="J20" s="20">
        <v>16.443346250947069</v>
      </c>
      <c r="K20" s="20">
        <v>14.366047282294263</v>
      </c>
      <c r="L20" s="20">
        <v>13.492186656836752</v>
      </c>
      <c r="M20" s="20">
        <v>18.963580277993028</v>
      </c>
      <c r="N20" s="20">
        <v>15.109568340836249</v>
      </c>
      <c r="O20" s="20">
        <v>16.205310821301133</v>
      </c>
      <c r="P20" s="21">
        <v>14.339391030461575</v>
      </c>
      <c r="Q20" s="19">
        <v>1.428395400596187</v>
      </c>
      <c r="R20" s="20">
        <v>0.9464387835740905</v>
      </c>
      <c r="S20" s="20">
        <v>1.0438814811671768</v>
      </c>
      <c r="T20" s="20">
        <v>0.8250775314415999</v>
      </c>
      <c r="U20" s="20">
        <v>0.88638961100680402</v>
      </c>
      <c r="V20" s="20">
        <v>0.50579960931011092</v>
      </c>
      <c r="W20" s="20">
        <v>1.0065455877643679</v>
      </c>
      <c r="X20" s="20">
        <v>1.0046184284659754</v>
      </c>
      <c r="Y20" s="20">
        <v>1.0265451201930949</v>
      </c>
      <c r="Z20" s="20">
        <v>0.45979214553652908</v>
      </c>
      <c r="AA20" s="20">
        <v>0.68508723139097694</v>
      </c>
      <c r="AB20" s="20">
        <v>1.11365544207916</v>
      </c>
      <c r="AC20" s="20">
        <v>0.74974753600838939</v>
      </c>
      <c r="AD20" s="20">
        <v>0.71726384526759046</v>
      </c>
      <c r="AE20" s="21">
        <v>0.7688797296511547</v>
      </c>
      <c r="AF20" s="19">
        <v>0.22161426928496952</v>
      </c>
      <c r="AG20" s="20">
        <v>0.13751252887854057</v>
      </c>
      <c r="AH20" s="20">
        <v>0.17752910283118523</v>
      </c>
      <c r="AI20" s="22">
        <v>0.15461973105329463</v>
      </c>
      <c r="AJ20" s="20">
        <v>0.18559411337029419</v>
      </c>
      <c r="AK20" s="20">
        <v>0.10181096186651564</v>
      </c>
      <c r="AL20" s="20">
        <v>4.9082196840564057E-2</v>
      </c>
      <c r="AM20" s="20">
        <v>7.1141787632102702E-2</v>
      </c>
      <c r="AN20" s="20">
        <v>3.8902353636083672E-2</v>
      </c>
      <c r="AO20" s="20">
        <v>3.5005494232795392E-2</v>
      </c>
      <c r="AP20" s="20">
        <v>3.2784238079403553E-2</v>
      </c>
      <c r="AQ20" s="20">
        <v>0.21092072690225186</v>
      </c>
      <c r="AR20" s="20">
        <v>5.7462231509496947E-2</v>
      </c>
      <c r="AS20" s="20">
        <v>6.7734462890303271E-2</v>
      </c>
      <c r="AT20" s="21">
        <v>3.6902631953657401E-2</v>
      </c>
      <c r="AU20" s="19">
        <v>0.42543033394979213</v>
      </c>
      <c r="AV20" s="20">
        <v>0.28244678678075991</v>
      </c>
      <c r="AW20" s="20">
        <v>0.30760721010858394</v>
      </c>
      <c r="AX20" s="22">
        <v>0.4403730264591435</v>
      </c>
      <c r="AY20" s="20">
        <v>0.18380289057650148</v>
      </c>
      <c r="AZ20" s="20">
        <v>0.19223387102951042</v>
      </c>
      <c r="BA20" s="20">
        <v>0.28637609852943269</v>
      </c>
      <c r="BB20" s="20">
        <v>0.58463821124278059</v>
      </c>
      <c r="BC20" s="20">
        <v>0.65261683618526645</v>
      </c>
      <c r="BD20" s="20">
        <v>0.22525075420659371</v>
      </c>
      <c r="BE20" s="20">
        <v>0.13082589344312504</v>
      </c>
      <c r="BF20" s="20">
        <v>0.3727777599402779</v>
      </c>
      <c r="BG20" s="20">
        <v>0.25682799811572654</v>
      </c>
      <c r="BH20" s="20">
        <v>0.3727777599402779</v>
      </c>
      <c r="BI20" s="21">
        <v>0.25682799811572654</v>
      </c>
    </row>
    <row r="21" spans="1:61" x14ac:dyDescent="0.25">
      <c r="A21" s="18" t="s">
        <v>26</v>
      </c>
      <c r="B21" s="19">
        <v>5.3773547808822357</v>
      </c>
      <c r="C21" s="20">
        <v>6.2859673093187238</v>
      </c>
      <c r="D21" s="20">
        <v>5.9574831432618804</v>
      </c>
      <c r="E21" s="20">
        <v>7.8042654380886383</v>
      </c>
      <c r="F21" s="20">
        <v>8.3798146435062346</v>
      </c>
      <c r="G21" s="20">
        <v>6.3936256636098854</v>
      </c>
      <c r="H21" s="20">
        <v>8.2622434804141456</v>
      </c>
      <c r="I21" s="20">
        <v>7.8183423841871829</v>
      </c>
      <c r="J21" s="20">
        <v>7.4497044443762661</v>
      </c>
      <c r="K21" s="20">
        <v>7.2421583174387001</v>
      </c>
      <c r="L21" s="20">
        <v>8.5704684396247721</v>
      </c>
      <c r="M21" s="20">
        <v>6.7743817020872221</v>
      </c>
      <c r="N21" s="20">
        <v>9.2709226576926547</v>
      </c>
      <c r="O21" s="20">
        <v>8.1765329077018247</v>
      </c>
      <c r="P21" s="21">
        <v>9.3990606156945216</v>
      </c>
      <c r="Q21" s="19">
        <v>1.5396856859201751</v>
      </c>
      <c r="R21" s="20">
        <v>2.0527035218239789</v>
      </c>
      <c r="S21" s="20">
        <v>1.1950844854406286</v>
      </c>
      <c r="T21" s="20">
        <v>1.2430857276033465</v>
      </c>
      <c r="U21" s="20">
        <v>1.0517637810295728</v>
      </c>
      <c r="V21" s="20">
        <v>1.2857309161479413</v>
      </c>
      <c r="W21" s="20">
        <v>1.3512425630568901</v>
      </c>
      <c r="X21" s="20">
        <v>1.1717761814052077</v>
      </c>
      <c r="Y21" s="20">
        <v>1.4231098103315274</v>
      </c>
      <c r="Z21" s="20">
        <v>1.116506253954902</v>
      </c>
      <c r="AA21" s="20">
        <v>1.4859521710405419</v>
      </c>
      <c r="AB21" s="20">
        <v>1.592867440571339</v>
      </c>
      <c r="AC21" s="20">
        <v>1.1069407910820765</v>
      </c>
      <c r="AD21" s="20">
        <v>1.2818740810451683</v>
      </c>
      <c r="AE21" s="21">
        <v>1.3004824380437412</v>
      </c>
      <c r="AF21" s="19">
        <v>6.6558450070711692E-2</v>
      </c>
      <c r="AG21" s="20">
        <v>0.11267762466281256</v>
      </c>
      <c r="AH21" s="20">
        <v>0.19598184292325402</v>
      </c>
      <c r="AI21" s="22">
        <v>9.796174233429765E-2</v>
      </c>
      <c r="AJ21" s="20">
        <v>9.5543708311372766E-2</v>
      </c>
      <c r="AK21" s="20">
        <v>0.19290611821947601</v>
      </c>
      <c r="AL21" s="20">
        <v>0.17253122595575554</v>
      </c>
      <c r="AM21" s="20">
        <v>0.13861726218205714</v>
      </c>
      <c r="AN21" s="20">
        <v>0.18210013422460852</v>
      </c>
      <c r="AO21" s="20">
        <v>0.17276094444481616</v>
      </c>
      <c r="AP21" s="20">
        <v>0.27109065764181184</v>
      </c>
      <c r="AQ21" s="20">
        <v>0.11518539130016529</v>
      </c>
      <c r="AR21" s="20">
        <v>0.18137116214493859</v>
      </c>
      <c r="AS21" s="20">
        <v>0.18596267465900629</v>
      </c>
      <c r="AT21" s="21">
        <v>0.17412076719581537</v>
      </c>
      <c r="AU21" s="19">
        <v>1.0858003622515144</v>
      </c>
      <c r="AV21" s="20">
        <v>1.5322508797663317</v>
      </c>
      <c r="AW21" s="20">
        <v>0.65595006479434259</v>
      </c>
      <c r="AX21" s="22">
        <v>0.93138022247852481</v>
      </c>
      <c r="AY21" s="20">
        <v>0.94708904431704666</v>
      </c>
      <c r="AZ21" s="20">
        <v>0.98275744637814622</v>
      </c>
      <c r="BA21" s="20">
        <v>1.1469586409040664</v>
      </c>
      <c r="BB21" s="20">
        <v>0.98882805942003515</v>
      </c>
      <c r="BC21" s="20">
        <v>1.1176554615202292</v>
      </c>
      <c r="BD21" s="20">
        <v>0.91487027295829293</v>
      </c>
      <c r="BE21" s="20">
        <v>1.082730995738425</v>
      </c>
      <c r="BF21" s="20">
        <v>1.1787717128784809</v>
      </c>
      <c r="BG21" s="20">
        <v>0.89099912023948602</v>
      </c>
      <c r="BH21" s="20">
        <v>1.1787717128784809</v>
      </c>
      <c r="BI21" s="21">
        <v>0.89099912023948602</v>
      </c>
    </row>
    <row r="22" spans="1:61" x14ac:dyDescent="0.25">
      <c r="A22" s="18" t="s">
        <v>27</v>
      </c>
      <c r="B22" s="19">
        <v>3.5830705003051961</v>
      </c>
      <c r="C22" s="20">
        <v>3.322832198123685</v>
      </c>
      <c r="D22" s="20">
        <v>3.6605446998483369</v>
      </c>
      <c r="E22" s="20">
        <v>4.5752095127362695</v>
      </c>
      <c r="F22" s="20">
        <v>2.8922101362583432</v>
      </c>
      <c r="G22" s="20">
        <v>2.8790772049440161</v>
      </c>
      <c r="H22" s="20">
        <v>4.0337720092290494</v>
      </c>
      <c r="I22" s="20">
        <v>4.4218645400008905</v>
      </c>
      <c r="J22" s="20">
        <v>4.7463144866138478</v>
      </c>
      <c r="K22" s="20">
        <v>3.1560038499899798</v>
      </c>
      <c r="L22" s="20">
        <v>2.5397592490906593</v>
      </c>
      <c r="M22" s="20">
        <v>3.406467314648574</v>
      </c>
      <c r="N22" s="20">
        <v>3.3058973806805603</v>
      </c>
      <c r="O22" s="20">
        <v>3.5490006707088355</v>
      </c>
      <c r="P22" s="21">
        <v>3.5307220280193543</v>
      </c>
      <c r="Q22" s="19">
        <v>2.125965607540854</v>
      </c>
      <c r="R22" s="20">
        <v>1.4792877732968808</v>
      </c>
      <c r="S22" s="20">
        <v>1.4804645065187683</v>
      </c>
      <c r="T22" s="20">
        <v>1.5320272066711804</v>
      </c>
      <c r="U22" s="20">
        <v>1.5772727407738414</v>
      </c>
      <c r="V22" s="20">
        <v>1.3460602114409923</v>
      </c>
      <c r="W22" s="20">
        <v>1.3065942322646587</v>
      </c>
      <c r="X22" s="20">
        <v>1.733837290736961</v>
      </c>
      <c r="Y22" s="20">
        <v>1.4751220079556133</v>
      </c>
      <c r="Z22" s="20">
        <v>1.3837475154918324</v>
      </c>
      <c r="AA22" s="20">
        <v>1.4961886286537684</v>
      </c>
      <c r="AB22" s="20">
        <v>1.5016412768799114</v>
      </c>
      <c r="AC22" s="20">
        <v>1.6850507937462573</v>
      </c>
      <c r="AD22" s="20">
        <v>1.6624701196747673</v>
      </c>
      <c r="AE22" s="21">
        <v>1.706172252340965</v>
      </c>
      <c r="AF22" s="19">
        <v>7.6402443220281377E-2</v>
      </c>
      <c r="AG22" s="20">
        <v>5.1344094220684026E-2</v>
      </c>
      <c r="AH22" s="20">
        <v>3.0641315144298496E-2</v>
      </c>
      <c r="AI22" s="22">
        <v>0.1144059164220434</v>
      </c>
      <c r="AJ22" s="20">
        <v>0.20592956624851116</v>
      </c>
      <c r="AK22" s="20">
        <v>0.23373200920334197</v>
      </c>
      <c r="AL22" s="20">
        <v>0.42549466412343084</v>
      </c>
      <c r="AM22" s="20">
        <v>0.41727056863570045</v>
      </c>
      <c r="AN22" s="20">
        <v>0.31599869568217204</v>
      </c>
      <c r="AO22" s="20">
        <v>0.29047958353727699</v>
      </c>
      <c r="AP22" s="20">
        <v>0.44382974045520968</v>
      </c>
      <c r="AQ22" s="20">
        <v>5.1981448532042743E-2</v>
      </c>
      <c r="AR22" s="20">
        <v>0.31395130073918731</v>
      </c>
      <c r="AS22" s="20">
        <v>0.26351882222746698</v>
      </c>
      <c r="AT22" s="21">
        <v>0.36843806631966275</v>
      </c>
      <c r="AU22" s="19">
        <v>1.6206643255619249</v>
      </c>
      <c r="AV22" s="20">
        <v>1.0483752518651932</v>
      </c>
      <c r="AW22" s="20">
        <v>1.0399595501429315</v>
      </c>
      <c r="AX22" s="22">
        <v>1.0254675232719914</v>
      </c>
      <c r="AY22" s="20">
        <v>0.92217528868306908</v>
      </c>
      <c r="AZ22" s="20">
        <v>0.640051388098824</v>
      </c>
      <c r="BA22" s="20">
        <v>0.50486217947823619</v>
      </c>
      <c r="BB22" s="20">
        <v>0.77871408887998694</v>
      </c>
      <c r="BC22" s="20">
        <v>0.6914018775911438</v>
      </c>
      <c r="BD22" s="20">
        <v>0.56809615319030737</v>
      </c>
      <c r="BE22" s="20">
        <v>0.53151188194766519</v>
      </c>
      <c r="BF22" s="20">
        <v>0.98880167494412796</v>
      </c>
      <c r="BG22" s="20">
        <v>0.87290968223995624</v>
      </c>
      <c r="BH22" s="20">
        <v>0.98880167494412796</v>
      </c>
      <c r="BI22" s="21">
        <v>0.87290968223995624</v>
      </c>
    </row>
    <row r="23" spans="1:61" x14ac:dyDescent="0.25">
      <c r="A23" s="18" t="s">
        <v>28</v>
      </c>
      <c r="B23" s="19">
        <v>4.2374997142907036</v>
      </c>
      <c r="C23" s="20">
        <v>2.9909316722059955</v>
      </c>
      <c r="D23" s="20">
        <v>3.4441622608396352</v>
      </c>
      <c r="E23" s="20">
        <v>4.8064802120456127</v>
      </c>
      <c r="F23" s="20">
        <v>3.5614921587180173</v>
      </c>
      <c r="G23" s="20">
        <v>4.4671793479733459</v>
      </c>
      <c r="H23" s="20">
        <v>3.6097611364090603</v>
      </c>
      <c r="I23" s="20">
        <v>4.1733398594306736</v>
      </c>
      <c r="J23" s="20">
        <v>3.8375095840046831</v>
      </c>
      <c r="K23" s="20">
        <v>3.5249897081925572</v>
      </c>
      <c r="L23" s="20">
        <v>3.5937064745457676</v>
      </c>
      <c r="M23" s="20">
        <v>4.2174142722544303</v>
      </c>
      <c r="N23" s="20">
        <v>4.4242357845262976</v>
      </c>
      <c r="O23" s="20">
        <v>4.2286596360048865</v>
      </c>
      <c r="P23" s="21">
        <v>4.1942947206883678</v>
      </c>
      <c r="Q23" s="19">
        <v>0.75519764090610919</v>
      </c>
      <c r="R23" s="20">
        <v>0.87479020550853115</v>
      </c>
      <c r="S23" s="20">
        <v>1.2738104228780063</v>
      </c>
      <c r="T23" s="20">
        <v>1.489812927896365</v>
      </c>
      <c r="U23" s="20">
        <v>1.1506712918882938</v>
      </c>
      <c r="V23" s="20">
        <v>0.98683004956881026</v>
      </c>
      <c r="W23" s="20">
        <v>1.0179749389180786</v>
      </c>
      <c r="X23" s="20">
        <v>1.0636424658324615</v>
      </c>
      <c r="Y23" s="20">
        <v>1.2133409798254027</v>
      </c>
      <c r="Z23" s="20">
        <v>0.93708983085421538</v>
      </c>
      <c r="AA23" s="20">
        <v>1.0512844247603046</v>
      </c>
      <c r="AB23" s="20">
        <v>1.2152746113022617</v>
      </c>
      <c r="AC23" s="20">
        <v>1.0684785421460259</v>
      </c>
      <c r="AD23" s="20">
        <v>0.93067068440655998</v>
      </c>
      <c r="AE23" s="21">
        <v>0.91586413074419371</v>
      </c>
      <c r="AF23" s="19">
        <v>0.20049298982698763</v>
      </c>
      <c r="AG23" s="20">
        <v>0.11902101716077612</v>
      </c>
      <c r="AH23" s="20">
        <v>0.16743477339830881</v>
      </c>
      <c r="AI23" s="22">
        <v>0.20980832054935075</v>
      </c>
      <c r="AJ23" s="20">
        <v>0.19942885487481574</v>
      </c>
      <c r="AK23" s="20">
        <v>0.15201948820925781</v>
      </c>
      <c r="AL23" s="20">
        <v>3.9740658228862011E-2</v>
      </c>
      <c r="AM23" s="20">
        <v>0.16779372764095138</v>
      </c>
      <c r="AN23" s="20">
        <v>0.18838645166393078</v>
      </c>
      <c r="AO23" s="20">
        <v>0.14277331025266654</v>
      </c>
      <c r="AP23" s="20">
        <v>3.8924517473624042E-2</v>
      </c>
      <c r="AQ23" s="20">
        <v>0.18818860772472099</v>
      </c>
      <c r="AR23" s="20">
        <v>0.1620717052402123</v>
      </c>
      <c r="AS23" s="20">
        <v>0.15486989285365615</v>
      </c>
      <c r="AT23" s="21">
        <v>0.15976913671109155</v>
      </c>
      <c r="AU23" s="19">
        <v>0.29446094971378206</v>
      </c>
      <c r="AV23" s="20">
        <v>0.49158980420252762</v>
      </c>
      <c r="AW23" s="20">
        <v>0.8022140578809942</v>
      </c>
      <c r="AX23" s="22">
        <v>0.90557692623391639</v>
      </c>
      <c r="AY23" s="20">
        <v>0.55544985516754986</v>
      </c>
      <c r="AZ23" s="20">
        <v>0.52270770708651892</v>
      </c>
      <c r="BA23" s="20">
        <v>0.51453417898495224</v>
      </c>
      <c r="BB23" s="20">
        <v>0.48113017568891225</v>
      </c>
      <c r="BC23" s="20">
        <v>0.73482034756523218</v>
      </c>
      <c r="BD23" s="20">
        <v>0.53556495993481157</v>
      </c>
      <c r="BE23" s="20">
        <v>0.68633716393791711</v>
      </c>
      <c r="BF23" s="20">
        <v>0.74648212632354305</v>
      </c>
      <c r="BG23" s="20">
        <v>0.54710751671349589</v>
      </c>
      <c r="BH23" s="20">
        <v>0.74648212632354305</v>
      </c>
      <c r="BI23" s="21">
        <v>0.54710751671349589</v>
      </c>
    </row>
    <row r="24" spans="1:61" x14ac:dyDescent="0.25">
      <c r="A24" s="18" t="s">
        <v>29</v>
      </c>
      <c r="B24" s="19">
        <v>2.3786332153602716</v>
      </c>
      <c r="C24" s="20">
        <v>1.733759113790281</v>
      </c>
      <c r="D24" s="20">
        <v>1.4469183405127795</v>
      </c>
      <c r="E24" s="20">
        <v>2.1815832965011706</v>
      </c>
      <c r="F24" s="20">
        <v>2.7115977839331529</v>
      </c>
      <c r="G24" s="20">
        <v>2.1953410737226822</v>
      </c>
      <c r="H24" s="20">
        <v>1.9706926050018978</v>
      </c>
      <c r="I24" s="20">
        <v>2.8014487431640029</v>
      </c>
      <c r="J24" s="20">
        <v>2.6934119457959893</v>
      </c>
      <c r="K24" s="20">
        <v>2.1612097457342401</v>
      </c>
      <c r="L24" s="20">
        <v>2.6431025782382571</v>
      </c>
      <c r="M24" s="20">
        <v>1.6772730770906505</v>
      </c>
      <c r="N24" s="20">
        <v>2.2418484441790349</v>
      </c>
      <c r="O24" s="20">
        <v>2.0582824215137197</v>
      </c>
      <c r="P24" s="21">
        <v>2.4161953418259809</v>
      </c>
      <c r="Q24" s="19">
        <v>0.26158731270871871</v>
      </c>
      <c r="R24" s="20">
        <v>0.2051170937293022</v>
      </c>
      <c r="S24" s="20">
        <v>0.22968423069427538</v>
      </c>
      <c r="T24" s="20">
        <v>0.22911145393106003</v>
      </c>
      <c r="U24" s="20">
        <v>0.34012111339306622</v>
      </c>
      <c r="V24" s="20">
        <v>0.24224062026776064</v>
      </c>
      <c r="W24" s="20">
        <v>0.28289422247666984</v>
      </c>
      <c r="X24" s="20">
        <v>0.28931173799860116</v>
      </c>
      <c r="Y24" s="20">
        <v>0.23054118575124682</v>
      </c>
      <c r="Z24" s="20">
        <v>0.28206472608264993</v>
      </c>
      <c r="AA24" s="20">
        <v>0.27298093849447685</v>
      </c>
      <c r="AB24" s="20">
        <v>0.20201639086100778</v>
      </c>
      <c r="AC24" s="20">
        <v>0.30481828434730274</v>
      </c>
      <c r="AD24" s="20">
        <v>0.38029048354775458</v>
      </c>
      <c r="AE24" s="21">
        <v>0.35411775430996234</v>
      </c>
      <c r="AF24" s="19">
        <v>5.4108028662728357E-3</v>
      </c>
      <c r="AG24" s="20">
        <v>2.2632002385003023E-3</v>
      </c>
      <c r="AH24" s="20">
        <v>4.9838020425089034E-3</v>
      </c>
      <c r="AI24" s="22">
        <v>4.4216537056624714E-3</v>
      </c>
      <c r="AJ24" s="20">
        <v>5.8175550064635843E-3</v>
      </c>
      <c r="AK24" s="20">
        <v>4.4133594232502078E-3</v>
      </c>
      <c r="AL24" s="20">
        <v>1.3453697696014602E-2</v>
      </c>
      <c r="AM24" s="20">
        <v>1.7319050446531266E-2</v>
      </c>
      <c r="AN24" s="20">
        <v>6.6342088806232028E-3</v>
      </c>
      <c r="AO24" s="20">
        <v>7.0352810632206457E-3</v>
      </c>
      <c r="AP24" s="20">
        <v>7.0028126102948691E-3</v>
      </c>
      <c r="AQ24" s="20">
        <v>4.0768337652347629E-3</v>
      </c>
      <c r="AR24" s="20">
        <v>9.4583976296007712E-3</v>
      </c>
      <c r="AS24" s="20">
        <v>6.9225913569511974E-3</v>
      </c>
      <c r="AT24" s="21">
        <v>9.4227337411290114E-3</v>
      </c>
      <c r="AU24" s="19">
        <v>0.19068050650447257</v>
      </c>
      <c r="AV24" s="20">
        <v>0.12202488284144991</v>
      </c>
      <c r="AW24" s="20">
        <v>0.16728182901296212</v>
      </c>
      <c r="AX24" s="22">
        <v>0.15850762863096576</v>
      </c>
      <c r="AY24" s="20">
        <v>0.28149837643103942</v>
      </c>
      <c r="AZ24" s="20">
        <v>0.1706550450741226</v>
      </c>
      <c r="BA24" s="20">
        <v>0.19919569976270832</v>
      </c>
      <c r="BB24" s="20">
        <v>0.23460980632453418</v>
      </c>
      <c r="BC24" s="20">
        <v>0.17146193756957018</v>
      </c>
      <c r="BD24" s="20">
        <v>0.22997817711220653</v>
      </c>
      <c r="BE24" s="20">
        <v>0.24084160635998497</v>
      </c>
      <c r="BF24" s="20">
        <v>0.13300602716204393</v>
      </c>
      <c r="BG24" s="20">
        <v>0.21367350930020385</v>
      </c>
      <c r="BH24" s="20">
        <v>0.13300602716204393</v>
      </c>
      <c r="BI24" s="21">
        <v>0.21367350930020385</v>
      </c>
    </row>
    <row r="25" spans="1:61" x14ac:dyDescent="0.25">
      <c r="A25" s="18" t="s">
        <v>30</v>
      </c>
      <c r="B25" s="19">
        <v>0.79336573680062838</v>
      </c>
      <c r="C25" s="20">
        <v>0.77571489666636728</v>
      </c>
      <c r="D25" s="20">
        <v>0.9720522430490357</v>
      </c>
      <c r="E25" s="20">
        <v>1.4853275822829926</v>
      </c>
      <c r="F25" s="20">
        <v>1.0382631920959799</v>
      </c>
      <c r="G25" s="20">
        <v>0.58093378490774783</v>
      </c>
      <c r="H25" s="20">
        <v>1.0250612460575166</v>
      </c>
      <c r="I25" s="20">
        <v>1.6083908304158594</v>
      </c>
      <c r="J25" s="20">
        <v>1.3894751803566314</v>
      </c>
      <c r="K25" s="20">
        <v>0.50512491405155291</v>
      </c>
      <c r="L25" s="20">
        <v>1.0354899261589532</v>
      </c>
      <c r="M25" s="20">
        <v>1.0926446996303989</v>
      </c>
      <c r="N25" s="20">
        <v>0.94883925983369355</v>
      </c>
      <c r="O25" s="20">
        <v>0.7753114760721892</v>
      </c>
      <c r="P25" s="21">
        <v>1.1381483425061261</v>
      </c>
      <c r="Q25" s="19">
        <v>4.6103724646577096E-2</v>
      </c>
      <c r="R25" s="20">
        <v>3.040647709416747E-2</v>
      </c>
      <c r="S25" s="20">
        <v>0.10151465085402342</v>
      </c>
      <c r="T25" s="20">
        <v>7.1578939436441433E-2</v>
      </c>
      <c r="U25" s="20">
        <v>4.3073503994814619E-2</v>
      </c>
      <c r="V25" s="20">
        <v>8.571511988319E-2</v>
      </c>
      <c r="W25" s="20">
        <v>8.8492394174412112E-2</v>
      </c>
      <c r="X25" s="20">
        <v>9.2691961554518573E-2</v>
      </c>
      <c r="Y25" s="20">
        <v>4.3073005682377888E-2</v>
      </c>
      <c r="Z25" s="20">
        <v>5.9555251604405446E-2</v>
      </c>
      <c r="AA25" s="20">
        <v>8.9440250808707517E-2</v>
      </c>
      <c r="AB25" s="20">
        <v>4.5392455678718954E-2</v>
      </c>
      <c r="AC25" s="20">
        <v>7.5961188773150348E-2</v>
      </c>
      <c r="AD25" s="20">
        <v>4.2762991632873851E-2</v>
      </c>
      <c r="AE25" s="21">
        <v>2.5346114670047118E-2</v>
      </c>
      <c r="AF25" s="19">
        <v>1.5884184612651028E-3</v>
      </c>
      <c r="AG25" s="20">
        <v>1.0009535690702934E-3</v>
      </c>
      <c r="AH25" s="20">
        <v>1.4420470618394898E-3</v>
      </c>
      <c r="AI25" s="22">
        <v>6.414044227122473E-4</v>
      </c>
      <c r="AJ25" s="20">
        <v>1.5362767581953186E-3</v>
      </c>
      <c r="AK25" s="20">
        <v>5.2503226168826821E-4</v>
      </c>
      <c r="AL25" s="20">
        <v>8.0645589279892331E-4</v>
      </c>
      <c r="AM25" s="20">
        <v>4.6031596682500123E-4</v>
      </c>
      <c r="AN25" s="20">
        <v>4.5711317287220845E-4</v>
      </c>
      <c r="AO25" s="20">
        <v>1.0154129067112682E-3</v>
      </c>
      <c r="AP25" s="20">
        <v>1.1097851419504068E-3</v>
      </c>
      <c r="AQ25" s="20">
        <v>1.1590790974178582E-3</v>
      </c>
      <c r="AR25" s="20">
        <v>4.4564632630987437E-4</v>
      </c>
      <c r="AS25" s="20">
        <v>6.2891640388791149E-4</v>
      </c>
      <c r="AT25" s="21">
        <v>6.0087771847094473E-4</v>
      </c>
      <c r="AU25" s="19">
        <v>1.3710814490167238E-2</v>
      </c>
      <c r="AV25" s="20">
        <v>5.123354713976261E-3</v>
      </c>
      <c r="AW25" s="20">
        <v>5.7933148249506176E-2</v>
      </c>
      <c r="AX25" s="22">
        <v>9.142928498298215E-3</v>
      </c>
      <c r="AY25" s="20">
        <v>3.966102243096078E-3</v>
      </c>
      <c r="AZ25" s="20">
        <v>5.2199531037065962E-2</v>
      </c>
      <c r="BA25" s="20">
        <v>6.3195722085232317E-2</v>
      </c>
      <c r="BB25" s="20">
        <v>6.4165883821744943E-2</v>
      </c>
      <c r="BC25" s="20">
        <v>2.8700234857466769E-2</v>
      </c>
      <c r="BD25" s="20">
        <v>4.6732452092701764E-2</v>
      </c>
      <c r="BE25" s="20">
        <v>7.7127788545959974E-2</v>
      </c>
      <c r="BF25" s="20">
        <v>6.1782364275843197E-3</v>
      </c>
      <c r="BG25" s="20">
        <v>5.9636985581889124E-2</v>
      </c>
      <c r="BH25" s="20">
        <v>6.1782364275843197E-3</v>
      </c>
      <c r="BI25" s="21">
        <v>5.9636985581889124E-2</v>
      </c>
    </row>
    <row r="26" spans="1:61" x14ac:dyDescent="0.25">
      <c r="A26" s="18" t="s">
        <v>31</v>
      </c>
      <c r="B26" s="19">
        <v>1.0798934815952024</v>
      </c>
      <c r="C26" s="20">
        <v>1.3107808578483633</v>
      </c>
      <c r="D26" s="20">
        <v>1.5948767388970915</v>
      </c>
      <c r="E26" s="20">
        <v>1.5037569703392168</v>
      </c>
      <c r="F26" s="20">
        <v>1.3267424695211596</v>
      </c>
      <c r="G26" s="20">
        <v>0.85968370738827826</v>
      </c>
      <c r="H26" s="20">
        <v>1.0140214448330276</v>
      </c>
      <c r="I26" s="20">
        <v>1.5172248478198556</v>
      </c>
      <c r="J26" s="20">
        <v>1.0688341565577499</v>
      </c>
      <c r="K26" s="20">
        <v>0.64256423461274959</v>
      </c>
      <c r="L26" s="20">
        <v>0.65801941226143512</v>
      </c>
      <c r="M26" s="20">
        <v>1.3390727508440174</v>
      </c>
      <c r="N26" s="20">
        <v>1.2568711889692825</v>
      </c>
      <c r="O26" s="20">
        <v>1.4570421380614529</v>
      </c>
      <c r="P26" s="21">
        <v>0.98953999351052024</v>
      </c>
      <c r="Q26" s="19">
        <v>3.0625936008502025E-2</v>
      </c>
      <c r="R26" s="20">
        <v>3.0518029148551812E-2</v>
      </c>
      <c r="S26" s="20">
        <v>3.5112753495896244E-2</v>
      </c>
      <c r="T26" s="20">
        <v>5.3918339618349111E-2</v>
      </c>
      <c r="U26" s="20">
        <v>3.0828668673452256E-2</v>
      </c>
      <c r="V26" s="20">
        <v>2.6288674185238458E-2</v>
      </c>
      <c r="W26" s="20">
        <v>4.3212686109256819E-2</v>
      </c>
      <c r="X26" s="20">
        <v>4.0830296501585157E-2</v>
      </c>
      <c r="Y26" s="20">
        <v>2.9515757119865323E-2</v>
      </c>
      <c r="Z26" s="20">
        <v>2.316794684839571E-2</v>
      </c>
      <c r="AA26" s="20">
        <v>3.0031424010664141E-2</v>
      </c>
      <c r="AB26" s="20">
        <v>3.4789732131847398E-2</v>
      </c>
      <c r="AC26" s="20">
        <v>3.8243822816648884E-2</v>
      </c>
      <c r="AD26" s="20">
        <v>3.725848924550456E-2</v>
      </c>
      <c r="AE26" s="21">
        <v>3.2745043699590769E-2</v>
      </c>
      <c r="AF26" s="19">
        <v>5.5021005703028228E-4</v>
      </c>
      <c r="AG26" s="20">
        <v>4.4218832368567179E-4</v>
      </c>
      <c r="AH26" s="20">
        <v>7.5816716736106524E-4</v>
      </c>
      <c r="AI26" s="22">
        <v>7.4725857918783495E-4</v>
      </c>
      <c r="AJ26" s="20">
        <v>6.0064955959516218E-4</v>
      </c>
      <c r="AK26" s="20">
        <v>5.8474181301752218E-4</v>
      </c>
      <c r="AL26" s="20">
        <v>2.523320608947513E-2</v>
      </c>
      <c r="AM26" s="20">
        <v>2.2197859206461217E-2</v>
      </c>
      <c r="AN26" s="20">
        <v>1.11956320109834E-2</v>
      </c>
      <c r="AO26" s="20">
        <v>7.1883190920649194E-3</v>
      </c>
      <c r="AP26" s="20">
        <v>6.9435633008683587E-3</v>
      </c>
      <c r="AQ26" s="20">
        <v>6.3548781115259616E-4</v>
      </c>
      <c r="AR26" s="20">
        <v>1.2372330408565606E-2</v>
      </c>
      <c r="AS26" s="20">
        <v>6.64623850903669E-3</v>
      </c>
      <c r="AT26" s="21">
        <v>1.2355988122771821E-2</v>
      </c>
      <c r="AU26" s="19">
        <v>1.0041131554731788E-2</v>
      </c>
      <c r="AV26" s="20">
        <v>4.4058036614499675E-3</v>
      </c>
      <c r="AW26" s="20">
        <v>5.6207061614880127E-3</v>
      </c>
      <c r="AX26" s="22">
        <v>1.1374836475512299E-2</v>
      </c>
      <c r="AY26" s="20">
        <v>9.5377869628022992E-3</v>
      </c>
      <c r="AZ26" s="20">
        <v>6.8789521031392305E-3</v>
      </c>
      <c r="BA26" s="20">
        <v>9.9674446777549414E-3</v>
      </c>
      <c r="BB26" s="20">
        <v>1.0227842440960989E-2</v>
      </c>
      <c r="BC26" s="20">
        <v>6.2806540902777958E-3</v>
      </c>
      <c r="BD26" s="20">
        <v>6.7515463236115557E-3</v>
      </c>
      <c r="BE26" s="20">
        <v>1.0135050141323276E-2</v>
      </c>
      <c r="BF26" s="20">
        <v>7.4578916545453445E-3</v>
      </c>
      <c r="BG26" s="20">
        <v>9.2946374595594405E-3</v>
      </c>
      <c r="BH26" s="20">
        <v>7.4578916545453445E-3</v>
      </c>
      <c r="BI26" s="21">
        <v>9.2946374595594405E-3</v>
      </c>
    </row>
    <row r="27" spans="1:61" ht="15.75" thickBot="1" x14ac:dyDescent="0.3">
      <c r="A27" s="24" t="s">
        <v>32</v>
      </c>
      <c r="B27" s="19">
        <v>0.47827958541890331</v>
      </c>
      <c r="C27" s="20">
        <v>0.36287581799186913</v>
      </c>
      <c r="D27" s="20">
        <v>0.47982477292866049</v>
      </c>
      <c r="E27" s="20">
        <v>1.2103821756671262</v>
      </c>
      <c r="F27" s="20">
        <v>0.52664755368965477</v>
      </c>
      <c r="G27" s="20">
        <v>0.35616129682886261</v>
      </c>
      <c r="H27" s="20">
        <v>0.38944050508431077</v>
      </c>
      <c r="I27" s="20">
        <v>1.0727010516688451</v>
      </c>
      <c r="J27" s="20">
        <v>0.56168448582810004</v>
      </c>
      <c r="K27" s="20">
        <v>0.39038884092269971</v>
      </c>
      <c r="L27" s="20">
        <v>0.33764928091391966</v>
      </c>
      <c r="M27" s="20">
        <v>0.62597144569116092</v>
      </c>
      <c r="N27" s="20">
        <v>0.60679893056670575</v>
      </c>
      <c r="O27" s="20">
        <v>0.62242970929107322</v>
      </c>
      <c r="P27" s="21">
        <v>0.59712557094004792</v>
      </c>
      <c r="Q27" s="19">
        <v>1.5461629752406038E-2</v>
      </c>
      <c r="R27" s="20">
        <v>2.7857864392197324E-3</v>
      </c>
      <c r="S27" s="20">
        <v>1.9435953997868457E-2</v>
      </c>
      <c r="T27" s="20">
        <v>2.9872401785059903E-3</v>
      </c>
      <c r="U27" s="20">
        <v>1.8777724350036121E-2</v>
      </c>
      <c r="V27" s="20">
        <v>2.643485963849285E-2</v>
      </c>
      <c r="W27" s="20">
        <v>4.166542880611207E-2</v>
      </c>
      <c r="X27" s="20">
        <v>3.8054888490258669E-2</v>
      </c>
      <c r="Y27" s="20">
        <v>2.8837773334260172E-2</v>
      </c>
      <c r="Z27" s="20">
        <v>2.8995679669421768E-2</v>
      </c>
      <c r="AA27" s="20">
        <v>3.325937196461231E-2</v>
      </c>
      <c r="AB27" s="20">
        <v>1.761537494096373E-2</v>
      </c>
      <c r="AC27" s="20">
        <v>2.9821939122534689E-2</v>
      </c>
      <c r="AD27" s="20">
        <v>2.6117243460208984E-2</v>
      </c>
      <c r="AE27" s="21">
        <v>3.1165281552483513E-2</v>
      </c>
      <c r="AF27" s="19">
        <v>4.7507123866931866E-4</v>
      </c>
      <c r="AG27" s="20">
        <v>4.3113361559353003E-4</v>
      </c>
      <c r="AH27" s="20">
        <v>4.1622722012185279E-4</v>
      </c>
      <c r="AI27" s="22">
        <v>4.8352025712154024E-4</v>
      </c>
      <c r="AJ27" s="20">
        <v>3.3357502327517044E-3</v>
      </c>
      <c r="AK27" s="20">
        <v>1.2053093568325969E-2</v>
      </c>
      <c r="AL27" s="20">
        <v>2.8011484938615515E-2</v>
      </c>
      <c r="AM27" s="20">
        <v>2.1904193834279318E-2</v>
      </c>
      <c r="AN27" s="20">
        <v>1.6238439810120523E-2</v>
      </c>
      <c r="AO27" s="20">
        <v>1.5084857967248585E-2</v>
      </c>
      <c r="AP27" s="20">
        <v>1.7763398729986495E-2</v>
      </c>
      <c r="AQ27" s="20">
        <v>4.4007941444159103E-4</v>
      </c>
      <c r="AR27" s="20">
        <v>1.4930459160604632E-2</v>
      </c>
      <c r="AS27" s="20">
        <v>9.2922458028572921E-3</v>
      </c>
      <c r="AT27" s="21">
        <v>1.7825310644676247E-2</v>
      </c>
      <c r="AU27" s="19">
        <v>1.5124716986206878E-3</v>
      </c>
      <c r="AV27" s="20">
        <v>9.5572976323880419E-4</v>
      </c>
      <c r="AW27" s="20">
        <v>1.0826277562749503E-3</v>
      </c>
      <c r="AX27" s="22">
        <v>6.7011063463783037E-4</v>
      </c>
      <c r="AY27" s="20">
        <v>1.2475029314668751E-3</v>
      </c>
      <c r="AZ27" s="20">
        <v>8.3593371860955648E-4</v>
      </c>
      <c r="BA27" s="20">
        <v>9.5089575419574546E-4</v>
      </c>
      <c r="BB27" s="20">
        <v>7.3956831460533475E-4</v>
      </c>
      <c r="BC27" s="20">
        <v>8.9157294956667928E-4</v>
      </c>
      <c r="BD27" s="20">
        <v>4.6469941605268151E-4</v>
      </c>
      <c r="BE27" s="20">
        <v>8.8418200221100185E-4</v>
      </c>
      <c r="BF27" s="20">
        <v>9.9322827331860155E-4</v>
      </c>
      <c r="BG27" s="20">
        <v>6.9164309843292504E-4</v>
      </c>
      <c r="BH27" s="20">
        <v>9.9322827331860155E-4</v>
      </c>
      <c r="BI27" s="21">
        <v>6.9164309843292504E-4</v>
      </c>
    </row>
    <row r="28" spans="1:61" ht="15.75" thickBot="1" x14ac:dyDescent="0.3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39"/>
      <c r="R28" s="40"/>
      <c r="S28" s="40"/>
      <c r="T28" s="41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2"/>
      <c r="AF28" s="39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2"/>
      <c r="AU28" s="36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8"/>
    </row>
    <row r="29" spans="1:61" x14ac:dyDescent="0.25">
      <c r="A29" s="35" t="s">
        <v>34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  <c r="Q29" s="12"/>
      <c r="R29" s="13"/>
      <c r="S29" s="13"/>
      <c r="T29" s="13"/>
      <c r="U29" s="15"/>
      <c r="V29" s="15"/>
      <c r="W29" s="15"/>
      <c r="X29" s="16"/>
      <c r="Y29" s="16"/>
      <c r="Z29" s="16"/>
      <c r="AA29" s="16"/>
      <c r="AB29" s="16"/>
      <c r="AC29" s="16"/>
      <c r="AD29" s="16"/>
      <c r="AE29" s="17"/>
      <c r="AF29" s="12"/>
      <c r="AG29" s="13"/>
      <c r="AH29" s="13"/>
      <c r="AI29" s="13"/>
      <c r="AJ29" s="15"/>
      <c r="AK29" s="15"/>
      <c r="AL29" s="15"/>
      <c r="AM29" s="16"/>
      <c r="AN29" s="16"/>
      <c r="AO29" s="16"/>
      <c r="AP29" s="16"/>
      <c r="AQ29" s="16"/>
      <c r="AR29" s="16"/>
      <c r="AS29" s="16"/>
      <c r="AT29" s="17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4"/>
    </row>
    <row r="30" spans="1:61" x14ac:dyDescent="0.25">
      <c r="A30" s="18" t="s">
        <v>23</v>
      </c>
      <c r="B30" s="19">
        <v>1.4875223791477141</v>
      </c>
      <c r="C30" s="20">
        <v>1.5675053488456347</v>
      </c>
      <c r="D30" s="20">
        <v>1.6855782217071105</v>
      </c>
      <c r="E30" s="20">
        <v>1.3769113963930466</v>
      </c>
      <c r="F30" s="20">
        <v>1.6108299095758392</v>
      </c>
      <c r="G30" s="20">
        <v>1.6836075703804716</v>
      </c>
      <c r="H30" s="20">
        <v>1.7825246698085619</v>
      </c>
      <c r="I30" s="20">
        <v>1.431574549499528</v>
      </c>
      <c r="J30" s="20">
        <v>1.6612382657025895</v>
      </c>
      <c r="K30" s="20">
        <v>1.8028047357740902</v>
      </c>
      <c r="L30" s="20">
        <v>1.7353496055636741</v>
      </c>
      <c r="M30" s="20">
        <v>1.519755377212721</v>
      </c>
      <c r="N30" s="20">
        <v>1.6175419114564304</v>
      </c>
      <c r="O30" s="20">
        <v>1.6028757201380692</v>
      </c>
      <c r="P30" s="21">
        <v>1.6458977835381114</v>
      </c>
      <c r="Q30" s="19">
        <v>0</v>
      </c>
      <c r="R30" s="20">
        <v>0</v>
      </c>
      <c r="S30" s="20">
        <v>0</v>
      </c>
      <c r="T30" s="22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0.49106775671595937</v>
      </c>
      <c r="AA30" s="20">
        <v>5.4657487945955881E-2</v>
      </c>
      <c r="AB30" s="20">
        <v>0</v>
      </c>
      <c r="AC30" s="20">
        <v>0</v>
      </c>
      <c r="AD30" s="20">
        <v>0</v>
      </c>
      <c r="AE30" s="21">
        <v>0.11837291053877609</v>
      </c>
      <c r="AF30" s="19">
        <v>0</v>
      </c>
      <c r="AG30" s="20">
        <v>0</v>
      </c>
      <c r="AH30" s="20">
        <v>0</v>
      </c>
      <c r="AI30" s="22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1">
        <v>0</v>
      </c>
      <c r="AU30" s="19">
        <v>0</v>
      </c>
      <c r="AV30" s="20">
        <v>0</v>
      </c>
      <c r="AW30" s="20">
        <v>0</v>
      </c>
      <c r="AX30" s="22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0.49106775671595937</v>
      </c>
      <c r="BE30" s="20">
        <v>5.4657487945955881E-2</v>
      </c>
      <c r="BF30" s="20">
        <v>0</v>
      </c>
      <c r="BG30" s="20">
        <v>0</v>
      </c>
      <c r="BH30" s="20">
        <v>0</v>
      </c>
      <c r="BI30" s="21">
        <v>0</v>
      </c>
    </row>
    <row r="31" spans="1:61" x14ac:dyDescent="0.25">
      <c r="A31" s="18" t="s">
        <v>24</v>
      </c>
      <c r="B31" s="19">
        <v>1.1503526866664171</v>
      </c>
      <c r="C31" s="20">
        <v>2.0566068387539671</v>
      </c>
      <c r="D31" s="20">
        <v>2.254770583913587</v>
      </c>
      <c r="E31" s="20">
        <v>0.90412277718606093</v>
      </c>
      <c r="F31" s="20">
        <v>1.4494878472422759</v>
      </c>
      <c r="G31" s="20">
        <v>4.3795308739971164</v>
      </c>
      <c r="H31" s="20">
        <v>1.2500350841140606</v>
      </c>
      <c r="I31" s="20">
        <v>0.58518230291393969</v>
      </c>
      <c r="J31" s="20">
        <v>1.8354064750655363</v>
      </c>
      <c r="K31" s="20">
        <v>3.1469109335316419</v>
      </c>
      <c r="L31" s="20">
        <v>2.1602480522473173</v>
      </c>
      <c r="M31" s="20">
        <v>1.496422723226571</v>
      </c>
      <c r="N31" s="20">
        <v>1.918008310878542</v>
      </c>
      <c r="O31" s="20">
        <v>1.929567758766034</v>
      </c>
      <c r="P31" s="21">
        <v>1.6382745268270049</v>
      </c>
      <c r="Q31" s="19">
        <v>0</v>
      </c>
      <c r="R31" s="20">
        <v>0</v>
      </c>
      <c r="S31" s="20">
        <v>0</v>
      </c>
      <c r="T31" s="22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1">
        <v>0</v>
      </c>
      <c r="AF31" s="19">
        <v>0</v>
      </c>
      <c r="AG31" s="20">
        <v>0</v>
      </c>
      <c r="AH31" s="20">
        <v>0</v>
      </c>
      <c r="AI31" s="22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1">
        <v>0</v>
      </c>
      <c r="AU31" s="19">
        <v>0</v>
      </c>
      <c r="AV31" s="20">
        <v>0</v>
      </c>
      <c r="AW31" s="20">
        <v>0</v>
      </c>
      <c r="AX31" s="22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1">
        <v>0</v>
      </c>
    </row>
    <row r="32" spans="1:61" x14ac:dyDescent="0.25">
      <c r="A32" s="18" t="s">
        <v>25</v>
      </c>
      <c r="B32" s="19">
        <v>3.5131138365782886</v>
      </c>
      <c r="C32" s="20">
        <v>5.048700260283101</v>
      </c>
      <c r="D32" s="20">
        <v>4.8837338085563005</v>
      </c>
      <c r="E32" s="20">
        <v>3.0721271383773074</v>
      </c>
      <c r="F32" s="20">
        <v>3.9843180960861067</v>
      </c>
      <c r="G32" s="20">
        <v>5.148353115862637</v>
      </c>
      <c r="H32" s="20">
        <v>5.6989009932045969</v>
      </c>
      <c r="I32" s="20">
        <v>2.879447527155151</v>
      </c>
      <c r="J32" s="20">
        <v>2.5100278494380208</v>
      </c>
      <c r="K32" s="20">
        <v>5.8735414596161721</v>
      </c>
      <c r="L32" s="20">
        <v>5.7358390504359322</v>
      </c>
      <c r="M32" s="20">
        <v>4.1501149635922143</v>
      </c>
      <c r="N32" s="20">
        <v>4.2528399697494814</v>
      </c>
      <c r="O32" s="20">
        <v>4.6872263514748163</v>
      </c>
      <c r="P32" s="21">
        <v>4.3375073091615395</v>
      </c>
      <c r="Q32" s="19">
        <v>0.82669101466014094</v>
      </c>
      <c r="R32" s="20">
        <v>1.3301265970096114</v>
      </c>
      <c r="S32" s="20">
        <v>0.61833557813813378</v>
      </c>
      <c r="T32" s="22">
        <v>1.225025034956541</v>
      </c>
      <c r="U32" s="20">
        <v>0.5543764416001965</v>
      </c>
      <c r="V32" s="20">
        <v>1.1389751337308642</v>
      </c>
      <c r="W32" s="20">
        <v>1.4348535464609142</v>
      </c>
      <c r="X32" s="20">
        <v>1.2545645935678005</v>
      </c>
      <c r="Y32" s="20">
        <v>0.62964548341117677</v>
      </c>
      <c r="Z32" s="20">
        <v>1.0082815579803059</v>
      </c>
      <c r="AA32" s="20">
        <v>1.2456928030866521</v>
      </c>
      <c r="AB32" s="20">
        <v>0.9415266833907322</v>
      </c>
      <c r="AC32" s="20">
        <v>1.0741386070072223</v>
      </c>
      <c r="AD32" s="20">
        <v>0.99540586419746135</v>
      </c>
      <c r="AE32" s="21">
        <v>1.211235952055542</v>
      </c>
      <c r="AF32" s="19">
        <v>7.0856713658672184E-3</v>
      </c>
      <c r="AG32" s="20">
        <v>2.6692095175207828E-3</v>
      </c>
      <c r="AH32" s="20">
        <v>1.5273681796649931E-2</v>
      </c>
      <c r="AI32" s="22">
        <v>9.0155446828784399E-3</v>
      </c>
      <c r="AJ32" s="20">
        <v>9.2465379318447567E-3</v>
      </c>
      <c r="AK32" s="20">
        <v>5.3429753689453168E-3</v>
      </c>
      <c r="AL32" s="20">
        <v>1.1642728221683235E-3</v>
      </c>
      <c r="AM32" s="20">
        <v>7.7289843353395521E-4</v>
      </c>
      <c r="AN32" s="20">
        <v>8.0095936485572827E-4</v>
      </c>
      <c r="AO32" s="20">
        <v>9.6514494103249263E-4</v>
      </c>
      <c r="AP32" s="20">
        <v>1.3308306425031575E-3</v>
      </c>
      <c r="AQ32" s="20">
        <v>8.3422729938016325E-3</v>
      </c>
      <c r="AR32" s="20">
        <v>1.4303464489241731E-3</v>
      </c>
      <c r="AS32" s="20">
        <v>5.8314249574537109E-3</v>
      </c>
      <c r="AT32" s="21">
        <v>9.4198203946152135E-4</v>
      </c>
      <c r="AU32" s="19">
        <v>0.3347612105723291</v>
      </c>
      <c r="AV32" s="20">
        <v>0.38691478322496292</v>
      </c>
      <c r="AW32" s="20">
        <v>3.9742598532317278E-2</v>
      </c>
      <c r="AX32" s="22">
        <v>0.71716998374421048</v>
      </c>
      <c r="AY32" s="20">
        <v>3.9520760857978396E-4</v>
      </c>
      <c r="AZ32" s="20">
        <v>0.60519748172290633</v>
      </c>
      <c r="BA32" s="20">
        <v>0.63170226261213025</v>
      </c>
      <c r="BB32" s="20">
        <v>0.73865308755583514</v>
      </c>
      <c r="BC32" s="20">
        <v>0.42810145381729786</v>
      </c>
      <c r="BD32" s="20">
        <v>0.56596032318191125</v>
      </c>
      <c r="BE32" s="20">
        <v>0.56889591737619993</v>
      </c>
      <c r="BF32" s="20">
        <v>0.32146886347710724</v>
      </c>
      <c r="BG32" s="20">
        <v>0.48366839551455149</v>
      </c>
      <c r="BH32" s="20">
        <v>0.32146886347710724</v>
      </c>
      <c r="BI32" s="21">
        <v>0.48366839551455149</v>
      </c>
    </row>
    <row r="33" spans="1:61" x14ac:dyDescent="0.25">
      <c r="A33" s="18" t="s">
        <v>26</v>
      </c>
      <c r="B33" s="19">
        <v>0.35780297359207447</v>
      </c>
      <c r="C33" s="20">
        <v>0.61448298411594215</v>
      </c>
      <c r="D33" s="20">
        <v>0.67644679735057944</v>
      </c>
      <c r="E33" s="20">
        <v>0.6236343804611888</v>
      </c>
      <c r="F33" s="20">
        <v>0.57213603194399565</v>
      </c>
      <c r="G33" s="20">
        <v>1.4059849230500363</v>
      </c>
      <c r="H33" s="20">
        <v>1.1912600971806708</v>
      </c>
      <c r="I33" s="20">
        <v>0.74123031648164028</v>
      </c>
      <c r="J33" s="20">
        <v>1.2113135008674953</v>
      </c>
      <c r="K33" s="20">
        <v>1.5361946164729041</v>
      </c>
      <c r="L33" s="20">
        <v>1.3741669547094635</v>
      </c>
      <c r="M33" s="20">
        <v>0.58736339126247716</v>
      </c>
      <c r="N33" s="20">
        <v>1.0296631036414967</v>
      </c>
      <c r="O33" s="20">
        <v>0.70096520007057084</v>
      </c>
      <c r="P33" s="21">
        <v>1.1288642355032787</v>
      </c>
      <c r="Q33" s="19">
        <v>1.5347935832838782</v>
      </c>
      <c r="R33" s="20">
        <v>1.5272953556206634</v>
      </c>
      <c r="S33" s="20">
        <v>1.1600951799129049</v>
      </c>
      <c r="T33" s="22">
        <v>0.84036000101548214</v>
      </c>
      <c r="U33" s="20">
        <v>1.8253377086143376</v>
      </c>
      <c r="V33" s="20">
        <v>1.1912158437688469</v>
      </c>
      <c r="W33" s="20">
        <v>0.74740296855648181</v>
      </c>
      <c r="X33" s="20">
        <v>0.70473563788285098</v>
      </c>
      <c r="Y33" s="20">
        <v>1.6981681557714832</v>
      </c>
      <c r="Z33" s="20">
        <v>1.4374951414614838</v>
      </c>
      <c r="AA33" s="20">
        <v>1.005095030423153</v>
      </c>
      <c r="AB33" s="20">
        <v>1.3668822041612996</v>
      </c>
      <c r="AC33" s="20">
        <v>1.1721384921041502</v>
      </c>
      <c r="AD33" s="20">
        <v>1.306707138462105</v>
      </c>
      <c r="AE33" s="21">
        <v>1.1224082596287013</v>
      </c>
      <c r="AF33" s="19">
        <v>7.6795104142038679E-3</v>
      </c>
      <c r="AG33" s="20">
        <v>1.4229419261512333E-2</v>
      </c>
      <c r="AH33" s="20">
        <v>1.1632512965505219E-2</v>
      </c>
      <c r="AI33" s="22">
        <v>3.6690127117385889E-2</v>
      </c>
      <c r="AJ33" s="20">
        <v>7.6682652085623595E-2</v>
      </c>
      <c r="AK33" s="20">
        <v>0.29253562251242798</v>
      </c>
      <c r="AL33" s="20">
        <v>0.11625658056245429</v>
      </c>
      <c r="AM33" s="20">
        <v>4.1080722800562339E-2</v>
      </c>
      <c r="AN33" s="20">
        <v>3.8216279351843616E-2</v>
      </c>
      <c r="AO33" s="20">
        <v>3.7696505995465854E-2</v>
      </c>
      <c r="AP33" s="20">
        <v>0.16349391172326891</v>
      </c>
      <c r="AQ33" s="20">
        <v>9.8124103553717049E-3</v>
      </c>
      <c r="AR33" s="20">
        <v>0.12230507921680753</v>
      </c>
      <c r="AS33" s="20">
        <v>0.12953517429613293</v>
      </c>
      <c r="AT33" s="21">
        <v>6.5652020909573464E-2</v>
      </c>
      <c r="AU33" s="19">
        <v>1.2329383274879506</v>
      </c>
      <c r="AV33" s="20">
        <v>1.1156632500751344</v>
      </c>
      <c r="AW33" s="20">
        <v>0.75527979585770011</v>
      </c>
      <c r="AX33" s="22">
        <v>0.53850521192674927</v>
      </c>
      <c r="AY33" s="20">
        <v>1.4476339192746792</v>
      </c>
      <c r="AZ33" s="20">
        <v>0.4867213781853913</v>
      </c>
      <c r="BA33" s="20">
        <v>0.16168182273038062</v>
      </c>
      <c r="BB33" s="20">
        <v>0.31694330740445259</v>
      </c>
      <c r="BC33" s="20">
        <v>1.2212429698421159</v>
      </c>
      <c r="BD33" s="20">
        <v>1.0248051968318712</v>
      </c>
      <c r="BE33" s="20">
        <v>0.38523900989117088</v>
      </c>
      <c r="BF33" s="20">
        <v>1.0250599023501781</v>
      </c>
      <c r="BG33" s="20">
        <v>0.68152538191842627</v>
      </c>
      <c r="BH33" s="20">
        <v>1.0250599023501781</v>
      </c>
      <c r="BI33" s="21">
        <v>0.68152538191842627</v>
      </c>
    </row>
    <row r="34" spans="1:61" x14ac:dyDescent="0.25">
      <c r="A34" s="18" t="s">
        <v>27</v>
      </c>
      <c r="B34" s="19">
        <v>0.10244006364306391</v>
      </c>
      <c r="C34" s="20">
        <v>0.20932592259201951</v>
      </c>
      <c r="D34" s="20">
        <v>0.1558710854062095</v>
      </c>
      <c r="E34" s="20">
        <v>0.14555933291428244</v>
      </c>
      <c r="F34" s="20">
        <v>2.2017766685929259E-2</v>
      </c>
      <c r="G34" s="20">
        <v>8.9630213395347796E-2</v>
      </c>
      <c r="H34" s="20">
        <v>0.25818515800544528</v>
      </c>
      <c r="I34" s="20">
        <v>0.12291967698070201</v>
      </c>
      <c r="J34" s="20">
        <v>9.8307648912747004E-3</v>
      </c>
      <c r="K34" s="20">
        <v>0.20483525774558697</v>
      </c>
      <c r="L34" s="20">
        <v>0.13229687149061781</v>
      </c>
      <c r="M34" s="20">
        <v>5.1512984464537483E-2</v>
      </c>
      <c r="N34" s="20">
        <v>5.2707482305321469E-2</v>
      </c>
      <c r="O34" s="20">
        <v>6.1020085835431989E-2</v>
      </c>
      <c r="P34" s="21">
        <v>9.8028526275168726E-2</v>
      </c>
      <c r="Q34" s="19">
        <v>0.4788798880215076</v>
      </c>
      <c r="R34" s="20">
        <v>1.0732252306828651</v>
      </c>
      <c r="S34" s="20">
        <v>1.1909145660201426</v>
      </c>
      <c r="T34" s="22">
        <v>0.63352815581516542</v>
      </c>
      <c r="U34" s="20">
        <v>0.63323644833935255</v>
      </c>
      <c r="V34" s="20">
        <v>1.0700600167466761</v>
      </c>
      <c r="W34" s="20">
        <v>1.5773062655221559</v>
      </c>
      <c r="X34" s="20">
        <v>0.61562170963602125</v>
      </c>
      <c r="Y34" s="20">
        <v>0.58635403426565647</v>
      </c>
      <c r="Z34" s="20">
        <v>1.1070391204187324</v>
      </c>
      <c r="AA34" s="20">
        <v>1.1365817815483432</v>
      </c>
      <c r="AB34" s="20">
        <v>0.73823955149132869</v>
      </c>
      <c r="AC34" s="20">
        <v>0.94465802774172403</v>
      </c>
      <c r="AD34" s="20">
        <v>0.90008739848748531</v>
      </c>
      <c r="AE34" s="21">
        <v>0.7196992843728458</v>
      </c>
      <c r="AF34" s="19">
        <v>4.6376001870100149E-4</v>
      </c>
      <c r="AG34" s="20">
        <v>1.031102772957953E-3</v>
      </c>
      <c r="AH34" s="20">
        <v>5.1212334973417879E-2</v>
      </c>
      <c r="AI34" s="22">
        <v>1.4613256008367144E-3</v>
      </c>
      <c r="AJ34" s="20">
        <v>3.6550515783057258E-4</v>
      </c>
      <c r="AK34" s="20">
        <v>0.10816797013303532</v>
      </c>
      <c r="AL34" s="20">
        <v>0.20200024040482992</v>
      </c>
      <c r="AM34" s="20">
        <v>6.2700259402910727E-2</v>
      </c>
      <c r="AN34" s="20">
        <v>2.1936577998685064E-2</v>
      </c>
      <c r="AO34" s="20">
        <v>2.6493452044522716E-2</v>
      </c>
      <c r="AP34" s="20">
        <v>1.6665007686002726E-2</v>
      </c>
      <c r="AQ34" s="20">
        <v>1.9094191907189632E-2</v>
      </c>
      <c r="AR34" s="20">
        <v>9.1163789290354902E-2</v>
      </c>
      <c r="AS34" s="20">
        <v>6.3933186732262753E-2</v>
      </c>
      <c r="AT34" s="21">
        <v>3.4944620317508647E-2</v>
      </c>
      <c r="AU34" s="19">
        <v>0.47704989421949062</v>
      </c>
      <c r="AV34" s="20">
        <v>1.0710012244094185</v>
      </c>
      <c r="AW34" s="20">
        <v>1.1389342317403057</v>
      </c>
      <c r="AX34" s="22">
        <v>0.63164879600316237</v>
      </c>
      <c r="AY34" s="20">
        <v>0.63268035245588117</v>
      </c>
      <c r="AZ34" s="20">
        <v>0.96113950037188756</v>
      </c>
      <c r="BA34" s="20">
        <v>1.344289753365107</v>
      </c>
      <c r="BB34" s="20">
        <v>0.5528295672025505</v>
      </c>
      <c r="BC34" s="20">
        <v>0.55872740857704173</v>
      </c>
      <c r="BD34" s="20">
        <v>0.95025556959843893</v>
      </c>
      <c r="BE34" s="20">
        <v>1.1085773675659434</v>
      </c>
      <c r="BF34" s="20">
        <v>0.71833721801550832</v>
      </c>
      <c r="BG34" s="20">
        <v>0.83949452649814016</v>
      </c>
      <c r="BH34" s="20">
        <v>0.71833721801550832</v>
      </c>
      <c r="BI34" s="21">
        <v>0.83949452649814016</v>
      </c>
    </row>
    <row r="35" spans="1:61" x14ac:dyDescent="0.25">
      <c r="A35" s="18" t="s">
        <v>28</v>
      </c>
      <c r="B35" s="19">
        <v>1.6482063382404933E-4</v>
      </c>
      <c r="C35" s="20">
        <v>3.8637209755498496E-2</v>
      </c>
      <c r="D35" s="20">
        <v>3.6650937028525038E-2</v>
      </c>
      <c r="E35" s="20">
        <v>4.9087622392747091E-3</v>
      </c>
      <c r="F35" s="20">
        <v>6.179429864758141E-2</v>
      </c>
      <c r="G35" s="20">
        <v>5.2568083095270661E-2</v>
      </c>
      <c r="H35" s="20">
        <v>9.3776485770512522E-2</v>
      </c>
      <c r="I35" s="20">
        <v>3.5386677347918824E-2</v>
      </c>
      <c r="J35" s="20">
        <v>3.167592025538532E-2</v>
      </c>
      <c r="K35" s="20">
        <v>0.1325074745951566</v>
      </c>
      <c r="L35" s="20">
        <v>0.38476045777657208</v>
      </c>
      <c r="M35" s="20">
        <v>3.2891479135226213E-2</v>
      </c>
      <c r="N35" s="20">
        <v>5.4752464167492222E-2</v>
      </c>
      <c r="O35" s="20">
        <v>2.8154752172238444E-2</v>
      </c>
      <c r="P35" s="21">
        <v>0.10747748013492195</v>
      </c>
      <c r="Q35" s="19">
        <v>0.35125296928613536</v>
      </c>
      <c r="R35" s="20">
        <v>0.36022972286399546</v>
      </c>
      <c r="S35" s="20">
        <v>0.41303395984779467</v>
      </c>
      <c r="T35" s="22">
        <v>0.20814066905029896</v>
      </c>
      <c r="U35" s="20">
        <v>0.33468308970173133</v>
      </c>
      <c r="V35" s="20">
        <v>0.51057328499138244</v>
      </c>
      <c r="W35" s="20">
        <v>0.52043104575061494</v>
      </c>
      <c r="X35" s="20">
        <v>0.35804024485746672</v>
      </c>
      <c r="Y35" s="20">
        <v>0.39432524011629083</v>
      </c>
      <c r="Z35" s="20">
        <v>0.53159043944847639</v>
      </c>
      <c r="AA35" s="20">
        <v>0.49040197648404021</v>
      </c>
      <c r="AB35" s="20">
        <v>0.3858867779774981</v>
      </c>
      <c r="AC35" s="20">
        <v>0.380157469687945</v>
      </c>
      <c r="AD35" s="20">
        <v>0.36120219405262888</v>
      </c>
      <c r="AE35" s="21">
        <v>0.45194744468556436</v>
      </c>
      <c r="AF35" s="19">
        <v>1.1812145424056866E-3</v>
      </c>
      <c r="AG35" s="20">
        <v>4.484191591557881E-3</v>
      </c>
      <c r="AH35" s="20">
        <v>2.83602588828433E-3</v>
      </c>
      <c r="AI35" s="22">
        <v>8.7015704899423758E-4</v>
      </c>
      <c r="AJ35" s="20">
        <v>1.2854560629797563E-3</v>
      </c>
      <c r="AK35" s="20">
        <v>6.6092296471346708E-4</v>
      </c>
      <c r="AL35" s="20">
        <v>3.664614362257252E-3</v>
      </c>
      <c r="AM35" s="20">
        <v>1.7313645562380673E-3</v>
      </c>
      <c r="AN35" s="20">
        <v>8.9084480468953776E-3</v>
      </c>
      <c r="AO35" s="20">
        <v>2.6150512812003067E-3</v>
      </c>
      <c r="AP35" s="20">
        <v>4.1793551341623133E-3</v>
      </c>
      <c r="AQ35" s="20">
        <v>3.0749258872603282E-3</v>
      </c>
      <c r="AR35" s="20">
        <v>2.5350739820912639E-3</v>
      </c>
      <c r="AS35" s="20">
        <v>2.49501037691886E-3</v>
      </c>
      <c r="AT35" s="21">
        <v>2.2823642146849905E-3</v>
      </c>
      <c r="AU35" s="19">
        <v>0.25464383953673897</v>
      </c>
      <c r="AV35" s="20">
        <v>0.25112176394148178</v>
      </c>
      <c r="AW35" s="20">
        <v>0.40847075486498885</v>
      </c>
      <c r="AX35" s="22">
        <v>0.20659322481368547</v>
      </c>
      <c r="AY35" s="20">
        <v>0.33263939607657023</v>
      </c>
      <c r="AZ35" s="20">
        <v>0.50807989648587459</v>
      </c>
      <c r="BA35" s="20">
        <v>0.51609894415008439</v>
      </c>
      <c r="BB35" s="20">
        <v>0.35598819050829378</v>
      </c>
      <c r="BC35" s="20">
        <v>0.29996656358724166</v>
      </c>
      <c r="BD35" s="20">
        <v>0.41717719836587103</v>
      </c>
      <c r="BE35" s="20">
        <v>0.43082451703609065</v>
      </c>
      <c r="BF35" s="20">
        <v>0.31265484224106571</v>
      </c>
      <c r="BG35" s="20">
        <v>0.3765526068446694</v>
      </c>
      <c r="BH35" s="20">
        <v>0.31265484224106571</v>
      </c>
      <c r="BI35" s="21">
        <v>0.3765526068446694</v>
      </c>
    </row>
    <row r="36" spans="1:61" x14ac:dyDescent="0.25">
      <c r="A36" s="18" t="s">
        <v>29</v>
      </c>
      <c r="B36" s="19">
        <v>3.1275523212396808E-2</v>
      </c>
      <c r="C36" s="20">
        <v>0</v>
      </c>
      <c r="D36" s="20">
        <v>1.660539040906079E-4</v>
      </c>
      <c r="E36" s="20">
        <v>2.7809142802908622E-5</v>
      </c>
      <c r="F36" s="20">
        <v>8.9107352247633958E-4</v>
      </c>
      <c r="G36" s="20">
        <v>7.8137154239489332E-4</v>
      </c>
      <c r="H36" s="20">
        <v>1.3240320628042025E-4</v>
      </c>
      <c r="I36" s="20">
        <v>0</v>
      </c>
      <c r="J36" s="20">
        <v>5.2733870102319559E-3</v>
      </c>
      <c r="K36" s="20">
        <v>4.8425924003124517E-2</v>
      </c>
      <c r="L36" s="20">
        <v>9.0039580361752594E-2</v>
      </c>
      <c r="M36" s="20">
        <v>9.6648570762225785E-5</v>
      </c>
      <c r="N36" s="20">
        <v>0</v>
      </c>
      <c r="O36" s="20">
        <v>1.189456845405223E-4</v>
      </c>
      <c r="P36" s="21">
        <v>2.6563407955062596E-2</v>
      </c>
      <c r="Q36" s="19">
        <v>0.10902642544175827</v>
      </c>
      <c r="R36" s="20">
        <v>0.13776377224427105</v>
      </c>
      <c r="S36" s="20">
        <v>0.14962439972469574</v>
      </c>
      <c r="T36" s="22">
        <v>0.10288306354128982</v>
      </c>
      <c r="U36" s="20">
        <v>0.10097760666232572</v>
      </c>
      <c r="V36" s="20">
        <v>0.16857756447787373</v>
      </c>
      <c r="W36" s="20">
        <v>0.16492405992218959</v>
      </c>
      <c r="X36" s="20">
        <v>9.7106851091523116E-2</v>
      </c>
      <c r="Y36" s="20">
        <v>9.3266459213336844E-2</v>
      </c>
      <c r="Z36" s="20">
        <v>0.13035377153229705</v>
      </c>
      <c r="AA36" s="20">
        <v>0.120859475951708</v>
      </c>
      <c r="AB36" s="20">
        <v>0.10524888605660616</v>
      </c>
      <c r="AC36" s="20">
        <v>0.12916470514940981</v>
      </c>
      <c r="AD36" s="20">
        <v>0.13082173450476584</v>
      </c>
      <c r="AE36" s="21">
        <v>0.10003315145553825</v>
      </c>
      <c r="AF36" s="19">
        <v>6.0676615687186772E-4</v>
      </c>
      <c r="AG36" s="20">
        <v>6.8338195478694736E-5</v>
      </c>
      <c r="AH36" s="20">
        <v>1.0334670609849679E-3</v>
      </c>
      <c r="AI36" s="22">
        <v>6.100070034186407E-5</v>
      </c>
      <c r="AJ36" s="20">
        <v>7.5658742602852157E-4</v>
      </c>
      <c r="AK36" s="20">
        <v>1.4752377078417417E-3</v>
      </c>
      <c r="AL36" s="20">
        <v>1.3885923038830851E-3</v>
      </c>
      <c r="AM36" s="20">
        <v>5.7562016203752608E-4</v>
      </c>
      <c r="AN36" s="20">
        <v>1.0339657255410309E-3</v>
      </c>
      <c r="AO36" s="20">
        <v>1.8375734120352433E-3</v>
      </c>
      <c r="AP36" s="20">
        <v>1.5142756197660074E-3</v>
      </c>
      <c r="AQ36" s="20">
        <v>4.7855117561878779E-5</v>
      </c>
      <c r="AR36" s="20">
        <v>9.2480525635825126E-4</v>
      </c>
      <c r="AS36" s="20">
        <v>9.5417705822027795E-4</v>
      </c>
      <c r="AT36" s="21">
        <v>1.2658490602454567E-3</v>
      </c>
      <c r="AU36" s="19">
        <v>0</v>
      </c>
      <c r="AV36" s="20">
        <v>0</v>
      </c>
      <c r="AW36" s="20">
        <v>0</v>
      </c>
      <c r="AX36" s="22">
        <v>2.7629728978373726E-4</v>
      </c>
      <c r="AY36" s="20">
        <v>0</v>
      </c>
      <c r="AZ36" s="20">
        <v>7.8857786755532038E-4</v>
      </c>
      <c r="BA36" s="20">
        <v>0</v>
      </c>
      <c r="BB36" s="20">
        <v>4.0536631129403242E-5</v>
      </c>
      <c r="BC36" s="20">
        <v>3.6407243857078552E-5</v>
      </c>
      <c r="BD36" s="20">
        <v>7.5401948518163476E-4</v>
      </c>
      <c r="BE36" s="20">
        <v>1.488069194442743E-3</v>
      </c>
      <c r="BF36" s="20">
        <v>7.4128515438988697E-5</v>
      </c>
      <c r="BG36" s="20">
        <v>0</v>
      </c>
      <c r="BH36" s="20">
        <v>7.4128515438988697E-5</v>
      </c>
      <c r="BI36" s="21">
        <v>0</v>
      </c>
    </row>
    <row r="37" spans="1:61" x14ac:dyDescent="0.25">
      <c r="A37" s="18" t="s">
        <v>30</v>
      </c>
      <c r="B37" s="19">
        <v>0</v>
      </c>
      <c r="C37" s="20">
        <v>3.8188991591035296E-5</v>
      </c>
      <c r="D37" s="20">
        <v>0</v>
      </c>
      <c r="E37" s="20">
        <v>4.1265179643025694E-5</v>
      </c>
      <c r="F37" s="20">
        <v>1.0643378185134054E-4</v>
      </c>
      <c r="G37" s="20">
        <v>0</v>
      </c>
      <c r="H37" s="20">
        <v>1.3054299594424906E-3</v>
      </c>
      <c r="I37" s="20">
        <v>1.0899849703683983E-4</v>
      </c>
      <c r="J37" s="20">
        <v>7.9934126512874685E-3</v>
      </c>
      <c r="K37" s="20">
        <v>7.94691854745284E-2</v>
      </c>
      <c r="L37" s="20">
        <v>4.4753737993355323E-2</v>
      </c>
      <c r="M37" s="20">
        <v>1.8766712769364228E-6</v>
      </c>
      <c r="N37" s="20">
        <v>1.2953453218073679E-4</v>
      </c>
      <c r="O37" s="20">
        <v>2.8323792745876868E-4</v>
      </c>
      <c r="P37" s="21">
        <v>2.9550316468334531E-2</v>
      </c>
      <c r="Q37" s="19">
        <v>6.6897786669761197E-4</v>
      </c>
      <c r="R37" s="20">
        <v>2.7998560677006405E-3</v>
      </c>
      <c r="S37" s="20">
        <v>1.8866782392399993E-3</v>
      </c>
      <c r="T37" s="22">
        <v>2.1170831295117534E-3</v>
      </c>
      <c r="U37" s="20">
        <v>2.0172914467172687E-3</v>
      </c>
      <c r="V37" s="20">
        <v>4.831326282554985E-3</v>
      </c>
      <c r="W37" s="20">
        <v>2.9664883655059447E-3</v>
      </c>
      <c r="X37" s="20">
        <v>2.5249817123492728E-3</v>
      </c>
      <c r="Y37" s="20">
        <v>1.596255380667022E-3</v>
      </c>
      <c r="Z37" s="20">
        <v>4.3230450483747063E-3</v>
      </c>
      <c r="AA37" s="20">
        <v>5.6298238053151557E-3</v>
      </c>
      <c r="AB37" s="20">
        <v>1.5520071460264219E-3</v>
      </c>
      <c r="AC37" s="20">
        <v>3.4767543793391155E-3</v>
      </c>
      <c r="AD37" s="20">
        <v>2.9767285284811752E-3</v>
      </c>
      <c r="AE37" s="21">
        <v>3.2413407754770026E-3</v>
      </c>
      <c r="AF37" s="19">
        <v>0</v>
      </c>
      <c r="AG37" s="20">
        <v>3.2360145506087805E-4</v>
      </c>
      <c r="AH37" s="20">
        <v>0</v>
      </c>
      <c r="AI37" s="22">
        <v>1.8210503190291773E-4</v>
      </c>
      <c r="AJ37" s="20">
        <v>9.9833237240404721E-5</v>
      </c>
      <c r="AK37" s="20">
        <v>3.2428463221922444E-4</v>
      </c>
      <c r="AL37" s="20">
        <v>0</v>
      </c>
      <c r="AM37" s="20">
        <v>1.8917094527054846E-5</v>
      </c>
      <c r="AN37" s="20">
        <v>0</v>
      </c>
      <c r="AO37" s="20">
        <v>0</v>
      </c>
      <c r="AP37" s="20">
        <v>0</v>
      </c>
      <c r="AQ37" s="20">
        <v>2.0361883354760187E-4</v>
      </c>
      <c r="AR37" s="20">
        <v>1.6304713591923934E-4</v>
      </c>
      <c r="AS37" s="20">
        <v>2.0607755325583507E-4</v>
      </c>
      <c r="AT37" s="21">
        <v>0</v>
      </c>
      <c r="AU37" s="19">
        <v>2.011781265793543E-4</v>
      </c>
      <c r="AV37" s="20">
        <v>6.1102386545656474E-4</v>
      </c>
      <c r="AW37" s="20">
        <v>5.2547320965514756E-4</v>
      </c>
      <c r="AX37" s="22">
        <v>4.1803421116630381E-4</v>
      </c>
      <c r="AY37" s="20">
        <v>4.9009043736198668E-4</v>
      </c>
      <c r="AZ37" s="20">
        <v>2.7898773121082487E-4</v>
      </c>
      <c r="BA37" s="20">
        <v>5.3508403199277281E-4</v>
      </c>
      <c r="BB37" s="20">
        <v>0</v>
      </c>
      <c r="BC37" s="20">
        <v>0</v>
      </c>
      <c r="BD37" s="20">
        <v>5.2837217257913072E-4</v>
      </c>
      <c r="BE37" s="20">
        <v>7.5314987559468069E-4</v>
      </c>
      <c r="BF37" s="20">
        <v>4.1075642573945955E-4</v>
      </c>
      <c r="BG37" s="20">
        <v>8.1238354310781357E-4</v>
      </c>
      <c r="BH37" s="20">
        <v>4.1075642573945955E-4</v>
      </c>
      <c r="BI37" s="21">
        <v>8.1238354310781357E-4</v>
      </c>
    </row>
    <row r="38" spans="1:61" x14ac:dyDescent="0.25">
      <c r="A38" s="18" t="s">
        <v>31</v>
      </c>
      <c r="B38" s="19">
        <v>0</v>
      </c>
      <c r="C38" s="20">
        <v>0</v>
      </c>
      <c r="D38" s="20">
        <v>0</v>
      </c>
      <c r="E38" s="20">
        <v>0</v>
      </c>
      <c r="F38" s="20">
        <v>0</v>
      </c>
      <c r="G38" s="20">
        <v>7.000430155843575E-5</v>
      </c>
      <c r="H38" s="20">
        <v>6.8937206575756004E-4</v>
      </c>
      <c r="I38" s="20">
        <v>1.865585845977647E-3</v>
      </c>
      <c r="J38" s="20">
        <v>4.6843987096107742E-4</v>
      </c>
      <c r="K38" s="20">
        <v>8.7466260281069633E-3</v>
      </c>
      <c r="L38" s="20">
        <v>4.3199583030706097E-2</v>
      </c>
      <c r="M38" s="20">
        <v>0</v>
      </c>
      <c r="N38" s="20">
        <v>9.5784250401535656E-4</v>
      </c>
      <c r="O38" s="20">
        <v>1.6571674213430054E-4</v>
      </c>
      <c r="P38" s="21">
        <v>1.7517709808594347E-2</v>
      </c>
      <c r="Q38" s="19">
        <v>1.2797837449867358E-3</v>
      </c>
      <c r="R38" s="20">
        <v>1.0421574810500947E-3</v>
      </c>
      <c r="S38" s="20">
        <v>2.0745813412372661E-3</v>
      </c>
      <c r="T38" s="22">
        <v>1.7430053053564985E-3</v>
      </c>
      <c r="U38" s="20">
        <v>3.4289829253811729E-3</v>
      </c>
      <c r="V38" s="20">
        <v>4.2609971198583176E-3</v>
      </c>
      <c r="W38" s="20">
        <v>4.8026253914443349E-3</v>
      </c>
      <c r="X38" s="20">
        <v>5.9552815199218857E-3</v>
      </c>
      <c r="Y38" s="20">
        <v>1.485415549368805E-2</v>
      </c>
      <c r="Z38" s="20">
        <v>1.7308936182058417E-2</v>
      </c>
      <c r="AA38" s="20">
        <v>3.1668755888469832E-2</v>
      </c>
      <c r="AB38" s="20">
        <v>1.619098144176899E-3</v>
      </c>
      <c r="AC38" s="20">
        <v>4.0771291101437783E-3</v>
      </c>
      <c r="AD38" s="20">
        <v>3.3228818379823365E-3</v>
      </c>
      <c r="AE38" s="21">
        <v>1.3011976646128787E-2</v>
      </c>
      <c r="AF38" s="19">
        <v>1.244234196514882E-4</v>
      </c>
      <c r="AG38" s="20">
        <v>0</v>
      </c>
      <c r="AH38" s="20">
        <v>2.0647492021792695E-4</v>
      </c>
      <c r="AI38" s="22">
        <v>0</v>
      </c>
      <c r="AJ38" s="20">
        <v>2.1369263177904808E-4</v>
      </c>
      <c r="AK38" s="20">
        <v>1.4000860311687153E-4</v>
      </c>
      <c r="AL38" s="20">
        <v>1.1598958566714502E-4</v>
      </c>
      <c r="AM38" s="20">
        <v>0</v>
      </c>
      <c r="AN38" s="20">
        <v>3.9643443311041095E-5</v>
      </c>
      <c r="AO38" s="20">
        <v>1.1541524919846891E-2</v>
      </c>
      <c r="AP38" s="20">
        <v>2.6320366302930599E-2</v>
      </c>
      <c r="AQ38" s="20">
        <v>0</v>
      </c>
      <c r="AR38" s="20">
        <v>6.4648427070019114E-5</v>
      </c>
      <c r="AS38" s="20">
        <v>0</v>
      </c>
      <c r="AT38" s="21">
        <v>4.3828870511337234E-3</v>
      </c>
      <c r="AU38" s="19">
        <v>0</v>
      </c>
      <c r="AV38" s="20">
        <v>4.5223805831489167E-5</v>
      </c>
      <c r="AW38" s="20">
        <v>0</v>
      </c>
      <c r="AX38" s="22">
        <v>0</v>
      </c>
      <c r="AY38" s="20">
        <v>6.262266699625387E-4</v>
      </c>
      <c r="AZ38" s="20">
        <v>1.6533368868065857E-3</v>
      </c>
      <c r="BA38" s="20">
        <v>1.4870740275627367E-3</v>
      </c>
      <c r="BB38" s="20">
        <v>4.1698681221779468E-3</v>
      </c>
      <c r="BC38" s="20">
        <v>1.1663262832080988E-2</v>
      </c>
      <c r="BD38" s="20">
        <v>3.0428875224218863E-3</v>
      </c>
      <c r="BE38" s="20">
        <v>2.0691681907412112E-3</v>
      </c>
      <c r="BF38" s="20">
        <v>2.1112551865534757E-5</v>
      </c>
      <c r="BG38" s="20">
        <v>1.6875140889600576E-3</v>
      </c>
      <c r="BH38" s="20">
        <v>2.1112551865534757E-5</v>
      </c>
      <c r="BI38" s="21">
        <v>1.6875140889600576E-3</v>
      </c>
    </row>
    <row r="39" spans="1:61" ht="15.75" thickBot="1" x14ac:dyDescent="0.3">
      <c r="A39" s="24" t="s">
        <v>32</v>
      </c>
      <c r="B39" s="43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6.1255353706653792E-5</v>
      </c>
      <c r="J39" s="44">
        <v>0</v>
      </c>
      <c r="K39" s="44">
        <v>1.057302878110248E-2</v>
      </c>
      <c r="L39" s="44">
        <v>0</v>
      </c>
      <c r="M39" s="44">
        <v>0</v>
      </c>
      <c r="N39" s="44">
        <v>0</v>
      </c>
      <c r="O39" s="44">
        <v>0</v>
      </c>
      <c r="P39" s="45">
        <v>0</v>
      </c>
      <c r="Q39" s="43">
        <v>0</v>
      </c>
      <c r="R39" s="44">
        <v>1.2160178901355976E-4</v>
      </c>
      <c r="S39" s="44">
        <v>0</v>
      </c>
      <c r="T39" s="46">
        <v>0</v>
      </c>
      <c r="U39" s="44">
        <v>0</v>
      </c>
      <c r="V39" s="44">
        <v>0</v>
      </c>
      <c r="W39" s="44">
        <v>0</v>
      </c>
      <c r="X39" s="44">
        <v>6.3056981756849484E-6</v>
      </c>
      <c r="Y39" s="44">
        <v>2.2653396177737766E-5</v>
      </c>
      <c r="Z39" s="44">
        <v>2.3122147146332823E-2</v>
      </c>
      <c r="AA39" s="44">
        <v>0</v>
      </c>
      <c r="AB39" s="44">
        <v>0</v>
      </c>
      <c r="AC39" s="44">
        <v>1.6637462848901976E-6</v>
      </c>
      <c r="AD39" s="44">
        <v>0</v>
      </c>
      <c r="AE39" s="45">
        <v>8.7844680757309859E-3</v>
      </c>
      <c r="AF39" s="43">
        <v>0</v>
      </c>
      <c r="AG39" s="44">
        <v>0</v>
      </c>
      <c r="AH39" s="44">
        <v>0</v>
      </c>
      <c r="AI39" s="46">
        <v>0</v>
      </c>
      <c r="AJ39" s="44">
        <v>0</v>
      </c>
      <c r="AK39" s="44">
        <v>0</v>
      </c>
      <c r="AL39" s="44">
        <v>0</v>
      </c>
      <c r="AM39" s="44">
        <v>6.3056981756849484E-6</v>
      </c>
      <c r="AN39" s="44">
        <v>2.2653396177737766E-5</v>
      </c>
      <c r="AO39" s="44">
        <v>2.3122147146332823E-2</v>
      </c>
      <c r="AP39" s="44">
        <v>0</v>
      </c>
      <c r="AQ39" s="44">
        <v>0</v>
      </c>
      <c r="AR39" s="44">
        <v>1.6637462848901976E-6</v>
      </c>
      <c r="AS39" s="44">
        <v>0</v>
      </c>
      <c r="AT39" s="45">
        <v>8.7844680757309859E-3</v>
      </c>
      <c r="AU39" s="43">
        <v>0</v>
      </c>
      <c r="AV39" s="44">
        <v>0</v>
      </c>
      <c r="AW39" s="44">
        <v>0</v>
      </c>
      <c r="AX39" s="46">
        <v>0</v>
      </c>
      <c r="AY39" s="44">
        <v>0</v>
      </c>
      <c r="AZ39" s="44">
        <v>0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0</v>
      </c>
      <c r="BH39" s="44">
        <v>0</v>
      </c>
      <c r="BI39" s="45">
        <v>0</v>
      </c>
    </row>
    <row r="40" spans="1:61" x14ac:dyDescent="0.25">
      <c r="T40"/>
    </row>
    <row r="41" spans="1:61" x14ac:dyDescent="0.25">
      <c r="A41" s="47" t="s">
        <v>35</v>
      </c>
      <c r="T41"/>
    </row>
    <row r="42" spans="1:61" x14ac:dyDescent="0.25">
      <c r="Q42" s="48"/>
      <c r="R42" s="48"/>
      <c r="S42" s="48"/>
      <c r="T42" s="4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</row>
    <row r="43" spans="1:61" x14ac:dyDescent="0.25">
      <c r="Q43" s="48"/>
      <c r="R43" s="48"/>
      <c r="S43" s="48"/>
      <c r="T43" s="49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</row>
    <row r="44" spans="1:61" x14ac:dyDescent="0.25">
      <c r="Q44" s="48"/>
      <c r="R44" s="48"/>
      <c r="S44" s="48"/>
      <c r="T44" s="4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</row>
    <row r="45" spans="1:61" x14ac:dyDescent="0.25">
      <c r="Q45" s="48"/>
      <c r="R45" s="48"/>
      <c r="S45" s="48"/>
      <c r="T45" s="4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</row>
    <row r="46" spans="1:61" x14ac:dyDescent="0.25">
      <c r="Q46" s="48"/>
      <c r="R46" s="48"/>
      <c r="S46" s="48"/>
      <c r="T46" s="49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</row>
    <row r="47" spans="1:61" x14ac:dyDescent="0.25">
      <c r="Q47" s="48"/>
      <c r="R47" s="48"/>
      <c r="S47" s="48"/>
      <c r="T47" s="49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</row>
    <row r="48" spans="1:61" x14ac:dyDescent="0.25">
      <c r="Q48" s="48"/>
      <c r="R48" s="48"/>
      <c r="S48" s="48"/>
      <c r="T48" s="49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</row>
    <row r="49" spans="17:31" x14ac:dyDescent="0.25">
      <c r="Q49" s="48"/>
      <c r="R49" s="48"/>
      <c r="S49" s="48"/>
      <c r="T49" s="49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</row>
    <row r="50" spans="17:31" x14ac:dyDescent="0.25">
      <c r="Q50" s="48"/>
      <c r="R50" s="48"/>
      <c r="S50" s="48"/>
      <c r="T50" s="49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</row>
    <row r="51" spans="17:31" x14ac:dyDescent="0.25">
      <c r="Q51" s="48"/>
      <c r="R51" s="48"/>
      <c r="S51" s="48"/>
      <c r="T51" s="49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</row>
    <row r="6017" spans="1:2" x14ac:dyDescent="0.25">
      <c r="A6017" t="s">
        <v>36</v>
      </c>
      <c r="B6017">
        <v>2.4974937122957595E-2</v>
      </c>
    </row>
    <row r="6018" spans="1:2" x14ac:dyDescent="0.25">
      <c r="A6018" t="s">
        <v>37</v>
      </c>
    </row>
    <row r="6019" spans="1:2" x14ac:dyDescent="0.25">
      <c r="A6019" t="s">
        <v>38</v>
      </c>
    </row>
    <row r="6020" spans="1:2" x14ac:dyDescent="0.25">
      <c r="A6020" t="s">
        <v>39</v>
      </c>
    </row>
    <row r="6021" spans="1:2" x14ac:dyDescent="0.25">
      <c r="A6021" t="s">
        <v>40</v>
      </c>
    </row>
    <row r="6022" spans="1:2" x14ac:dyDescent="0.25">
      <c r="A6022" t="s">
        <v>41</v>
      </c>
    </row>
  </sheetData>
  <mergeCells count="4">
    <mergeCell ref="B3:P3"/>
    <mergeCell ref="Q3:AE3"/>
    <mergeCell ref="AF3:AT3"/>
    <mergeCell ref="AU3:BI3"/>
  </mergeCells>
  <conditionalFormatting sqref="B16:C16">
    <cfRule type="expression" dxfId="4" priority="1">
      <formula>Settings.CanvasVisible=TRUE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6022"/>
  <sheetViews>
    <sheetView zoomScale="80" zoomScaleNormal="80" workbookViewId="0">
      <selection activeCell="B6" sqref="B6"/>
    </sheetView>
  </sheetViews>
  <sheetFormatPr baseColWidth="10" defaultColWidth="11.42578125" defaultRowHeight="15" x14ac:dyDescent="0.25"/>
  <cols>
    <col min="1" max="1" width="30.7109375" bestFit="1" customWidth="1"/>
    <col min="2" max="19" width="8.7109375" customWidth="1"/>
    <col min="20" max="20" width="8.7109375" style="2" customWidth="1"/>
    <col min="21" max="31" width="8.7109375" customWidth="1"/>
    <col min="32" max="46" width="9.85546875" customWidth="1"/>
    <col min="47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44</v>
      </c>
    </row>
    <row r="3" spans="1:61" x14ac:dyDescent="0.25">
      <c r="A3" s="3" t="s">
        <v>2</v>
      </c>
      <c r="B3" s="125" t="s">
        <v>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125" t="s">
        <v>4</v>
      </c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7"/>
      <c r="AF3" s="125" t="s">
        <v>5</v>
      </c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7"/>
      <c r="AU3" s="125" t="s">
        <v>6</v>
      </c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</row>
    <row r="4" spans="1:61" x14ac:dyDescent="0.25">
      <c r="A4" s="4"/>
      <c r="B4" s="5" t="s">
        <v>7</v>
      </c>
      <c r="C4" s="6" t="s">
        <v>8</v>
      </c>
      <c r="D4" s="7" t="s">
        <v>9</v>
      </c>
      <c r="E4" s="6" t="s">
        <v>10</v>
      </c>
      <c r="F4" s="6" t="s">
        <v>11</v>
      </c>
      <c r="G4" s="6" t="s">
        <v>12</v>
      </c>
      <c r="H4" s="7" t="s">
        <v>13</v>
      </c>
      <c r="I4" s="6" t="s">
        <v>14</v>
      </c>
      <c r="J4" s="7" t="s">
        <v>15</v>
      </c>
      <c r="K4" s="6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8" t="s">
        <v>21</v>
      </c>
      <c r="Q4" s="5" t="s">
        <v>7</v>
      </c>
      <c r="R4" s="6" t="s">
        <v>8</v>
      </c>
      <c r="S4" s="7" t="s">
        <v>9</v>
      </c>
      <c r="T4" s="9" t="s">
        <v>10</v>
      </c>
      <c r="U4" s="6" t="s">
        <v>11</v>
      </c>
      <c r="V4" s="6" t="s">
        <v>12</v>
      </c>
      <c r="W4" s="7" t="s">
        <v>13</v>
      </c>
      <c r="X4" s="6" t="s">
        <v>14</v>
      </c>
      <c r="Y4" s="7" t="s">
        <v>15</v>
      </c>
      <c r="Z4" s="6" t="s">
        <v>16</v>
      </c>
      <c r="AA4" s="7" t="s">
        <v>17</v>
      </c>
      <c r="AB4" s="10" t="s">
        <v>18</v>
      </c>
      <c r="AC4" s="10" t="s">
        <v>19</v>
      </c>
      <c r="AD4" s="10" t="s">
        <v>20</v>
      </c>
      <c r="AE4" s="8" t="s">
        <v>21</v>
      </c>
      <c r="AF4" s="5" t="s">
        <v>7</v>
      </c>
      <c r="AG4" s="6" t="s">
        <v>8</v>
      </c>
      <c r="AH4" s="7" t="s">
        <v>9</v>
      </c>
      <c r="AI4" s="6" t="s">
        <v>10</v>
      </c>
      <c r="AJ4" s="6" t="s">
        <v>11</v>
      </c>
      <c r="AK4" s="6" t="s">
        <v>12</v>
      </c>
      <c r="AL4" s="7" t="s">
        <v>13</v>
      </c>
      <c r="AM4" s="6" t="s">
        <v>14</v>
      </c>
      <c r="AN4" s="7" t="s">
        <v>15</v>
      </c>
      <c r="AO4" s="6" t="s">
        <v>16</v>
      </c>
      <c r="AP4" s="7" t="s">
        <v>17</v>
      </c>
      <c r="AQ4" s="10" t="s">
        <v>18</v>
      </c>
      <c r="AR4" s="10" t="s">
        <v>19</v>
      </c>
      <c r="AS4" s="10" t="s">
        <v>20</v>
      </c>
      <c r="AT4" s="8" t="s">
        <v>21</v>
      </c>
      <c r="AU4" s="5" t="s">
        <v>7</v>
      </c>
      <c r="AV4" s="6" t="s">
        <v>8</v>
      </c>
      <c r="AW4" s="7" t="s">
        <v>9</v>
      </c>
      <c r="AX4" s="6" t="s">
        <v>10</v>
      </c>
      <c r="AY4" s="6" t="s">
        <v>11</v>
      </c>
      <c r="AZ4" s="6" t="s">
        <v>12</v>
      </c>
      <c r="BA4" s="7" t="s">
        <v>13</v>
      </c>
      <c r="BB4" s="6" t="s">
        <v>14</v>
      </c>
      <c r="BC4" s="7" t="s">
        <v>15</v>
      </c>
      <c r="BD4" s="6" t="s">
        <v>16</v>
      </c>
      <c r="BE4" s="7" t="s">
        <v>17</v>
      </c>
      <c r="BF4" s="7" t="s">
        <v>18</v>
      </c>
      <c r="BG4" s="7" t="s">
        <v>19</v>
      </c>
      <c r="BH4" s="7" t="s">
        <v>20</v>
      </c>
      <c r="BI4" s="8" t="s">
        <v>21</v>
      </c>
    </row>
    <row r="5" spans="1:61" x14ac:dyDescent="0.25">
      <c r="A5" s="11" t="s">
        <v>22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2"/>
      <c r="R5" s="13"/>
      <c r="S5" s="13"/>
      <c r="T5" s="13"/>
      <c r="U5" s="15"/>
      <c r="V5" s="15"/>
      <c r="W5" s="15"/>
      <c r="X5" s="16"/>
      <c r="Y5" s="16"/>
      <c r="Z5" s="16"/>
      <c r="AA5" s="16"/>
      <c r="AB5" s="16"/>
      <c r="AC5" s="16"/>
      <c r="AD5" s="16"/>
      <c r="AE5" s="17"/>
      <c r="AF5" s="12"/>
      <c r="AG5" s="13"/>
      <c r="AH5" s="13"/>
      <c r="AI5" s="13"/>
      <c r="AJ5" s="15"/>
      <c r="AK5" s="15"/>
      <c r="AL5" s="15"/>
      <c r="AM5" s="16"/>
      <c r="AN5" s="16"/>
      <c r="AO5" s="16"/>
      <c r="AP5" s="16"/>
      <c r="AQ5" s="16"/>
      <c r="AR5" s="16"/>
      <c r="AS5" s="16"/>
      <c r="AT5" s="17"/>
      <c r="AU5" s="12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4"/>
    </row>
    <row r="6" spans="1:61" x14ac:dyDescent="0.25">
      <c r="A6" s="18" t="s">
        <v>23</v>
      </c>
      <c r="B6" s="19">
        <v>0</v>
      </c>
      <c r="C6" s="20">
        <v>2.0992267148524719E-2</v>
      </c>
      <c r="D6" s="20">
        <v>0.21969687508160579</v>
      </c>
      <c r="E6" s="20">
        <v>0.19374593196858531</v>
      </c>
      <c r="F6" s="20">
        <v>0.16900795951715777</v>
      </c>
      <c r="G6" s="20">
        <v>4.1432263521026691</v>
      </c>
      <c r="H6" s="20">
        <v>5.8540679826729036</v>
      </c>
      <c r="I6" s="20">
        <v>2.7050862158831328</v>
      </c>
      <c r="J6" s="20">
        <v>2.5608665059715112</v>
      </c>
      <c r="K6" s="20">
        <v>7.684745319922726</v>
      </c>
      <c r="L6" s="20">
        <v>6.9258239223567974</v>
      </c>
      <c r="M6" s="20">
        <v>0.10129950680172872</v>
      </c>
      <c r="N6" s="20">
        <v>3.0191771953271345</v>
      </c>
      <c r="O6" s="20">
        <v>2.398809919859973</v>
      </c>
      <c r="P6" s="21">
        <v>4.6257683218648609</v>
      </c>
      <c r="Q6" s="19">
        <v>0</v>
      </c>
      <c r="R6" s="20">
        <v>0.4065502404430954</v>
      </c>
      <c r="S6" s="20">
        <v>2.5668769776976452</v>
      </c>
      <c r="T6" s="22">
        <v>1.6095815886620934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1.0519450245799402</v>
      </c>
      <c r="AC6" s="22">
        <v>0</v>
      </c>
      <c r="AD6" s="22">
        <v>0.4012586564197258</v>
      </c>
      <c r="AE6" s="23">
        <v>0</v>
      </c>
      <c r="AF6" s="19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1">
        <v>0</v>
      </c>
      <c r="AU6" s="19">
        <v>0</v>
      </c>
      <c r="AV6" s="20">
        <v>0.4065502404430954</v>
      </c>
      <c r="AW6" s="20">
        <v>2.5668769776976452</v>
      </c>
      <c r="AX6" s="20">
        <v>1.6095815886620934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1.0519450245799402</v>
      </c>
      <c r="BG6" s="20">
        <v>0</v>
      </c>
      <c r="BH6" s="20">
        <v>1.0519450245799402</v>
      </c>
      <c r="BI6" s="21">
        <v>0</v>
      </c>
    </row>
    <row r="7" spans="1:61" x14ac:dyDescent="0.25">
      <c r="A7" s="18" t="s">
        <v>24</v>
      </c>
      <c r="B7" s="19">
        <v>6.1795558076025427</v>
      </c>
      <c r="C7" s="20">
        <v>6.1376724194031054</v>
      </c>
      <c r="D7" s="20">
        <v>6.5650194888726663</v>
      </c>
      <c r="E7" s="20">
        <v>6.3319560390577774</v>
      </c>
      <c r="F7" s="20">
        <v>6.49675820989932</v>
      </c>
      <c r="G7" s="20">
        <v>5.6771525597308932</v>
      </c>
      <c r="H7" s="20">
        <v>5.3783070778940729</v>
      </c>
      <c r="I7" s="20">
        <v>5.6233829868147245</v>
      </c>
      <c r="J7" s="20">
        <v>5.7267424367538204</v>
      </c>
      <c r="K7" s="20">
        <v>5.7361740353964858</v>
      </c>
      <c r="L7" s="20">
        <v>5.4751098772050693</v>
      </c>
      <c r="M7" s="20">
        <v>6.2931084444789347</v>
      </c>
      <c r="N7" s="20">
        <v>5.8297059559683122</v>
      </c>
      <c r="O7" s="20">
        <v>6.0100892608671801</v>
      </c>
      <c r="P7" s="21">
        <v>5.6452285068016401</v>
      </c>
      <c r="Q7" s="19">
        <v>2.8914929944254812E-2</v>
      </c>
      <c r="R7" s="20">
        <v>4.0585049820481126E-2</v>
      </c>
      <c r="S7" s="20">
        <v>8.7197519412234234E-2</v>
      </c>
      <c r="T7" s="22">
        <v>4.091165984253687E-2</v>
      </c>
      <c r="U7" s="22">
        <v>3.5580623056243738E-2</v>
      </c>
      <c r="V7" s="22">
        <v>3.2511830129300007E-2</v>
      </c>
      <c r="W7" s="22">
        <v>4.4782243316048465E-2</v>
      </c>
      <c r="X7" s="22">
        <v>3.7048512120856601E-2</v>
      </c>
      <c r="Y7" s="22">
        <v>4.9678193239596304E-2</v>
      </c>
      <c r="Z7" s="22">
        <v>5.2249118296128751E-2</v>
      </c>
      <c r="AA7" s="22">
        <v>5.4247664011339403E-2</v>
      </c>
      <c r="AB7" s="22">
        <v>4.7095384741154579E-2</v>
      </c>
      <c r="AC7" s="22">
        <v>3.7493751637668403E-2</v>
      </c>
      <c r="AD7" s="22">
        <v>3.8464882096880031E-2</v>
      </c>
      <c r="AE7" s="23">
        <v>4.7999767815076609E-2</v>
      </c>
      <c r="AF7" s="19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1">
        <v>0</v>
      </c>
      <c r="AU7" s="19">
        <v>0</v>
      </c>
      <c r="AV7" s="20">
        <v>0</v>
      </c>
      <c r="AW7" s="20">
        <v>0</v>
      </c>
      <c r="AX7" s="20">
        <v>0</v>
      </c>
      <c r="AY7" s="20">
        <v>0</v>
      </c>
      <c r="AZ7" s="20">
        <v>0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1">
        <v>0</v>
      </c>
    </row>
    <row r="8" spans="1:61" x14ac:dyDescent="0.25">
      <c r="A8" s="18" t="s">
        <v>25</v>
      </c>
      <c r="B8" s="19">
        <v>3.4940272792154667</v>
      </c>
      <c r="C8" s="20">
        <v>3.1496564382233725</v>
      </c>
      <c r="D8" s="20">
        <v>3.5624728217367077</v>
      </c>
      <c r="E8" s="20">
        <v>2.3841367181952271</v>
      </c>
      <c r="F8" s="20">
        <v>3.1919278108692213</v>
      </c>
      <c r="G8" s="20">
        <v>2.4639000152850761</v>
      </c>
      <c r="H8" s="20">
        <v>3.2190364071569291</v>
      </c>
      <c r="I8" s="20">
        <v>2.3526168417451006</v>
      </c>
      <c r="J8" s="20">
        <v>2.9712882220839978</v>
      </c>
      <c r="K8" s="20">
        <v>2.5243657346615609</v>
      </c>
      <c r="L8" s="20">
        <v>2.5266054996857124</v>
      </c>
      <c r="M8" s="20">
        <v>3.3796171372305208</v>
      </c>
      <c r="N8" s="20">
        <v>3.0514332702093117</v>
      </c>
      <c r="O8" s="20">
        <v>3.0686136761111236</v>
      </c>
      <c r="P8" s="21">
        <v>2.4011325712657015</v>
      </c>
      <c r="Q8" s="19">
        <v>0.68330954069877425</v>
      </c>
      <c r="R8" s="20">
        <v>0.37844392720534842</v>
      </c>
      <c r="S8" s="20">
        <v>0.53976172823666868</v>
      </c>
      <c r="T8" s="22">
        <v>0.95538466603714667</v>
      </c>
      <c r="U8" s="22">
        <v>0.91381252965051918</v>
      </c>
      <c r="V8" s="22">
        <v>0.39160950943938094</v>
      </c>
      <c r="W8" s="22">
        <v>0.45821110672254095</v>
      </c>
      <c r="X8" s="22">
        <v>0.87899411110267633</v>
      </c>
      <c r="Y8" s="22">
        <v>0.76032770456733323</v>
      </c>
      <c r="Z8" s="22">
        <v>0.41272220197950826</v>
      </c>
      <c r="AA8" s="22">
        <v>0.48607139855614906</v>
      </c>
      <c r="AB8" s="22">
        <v>0.65005453487581077</v>
      </c>
      <c r="AC8" s="22">
        <v>0.68659836411804098</v>
      </c>
      <c r="AD8" s="22">
        <v>0.70302828383003391</v>
      </c>
      <c r="AE8" s="23">
        <v>0.65836890835504791</v>
      </c>
      <c r="AF8" s="19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1">
        <v>0</v>
      </c>
      <c r="AU8" s="19">
        <v>0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1">
        <v>0</v>
      </c>
    </row>
    <row r="9" spans="1:61" x14ac:dyDescent="0.25">
      <c r="A9" s="18" t="s">
        <v>26</v>
      </c>
      <c r="B9" s="19">
        <v>4.2883328413131538</v>
      </c>
      <c r="C9" s="20">
        <v>7.9702740167280375</v>
      </c>
      <c r="D9" s="20">
        <v>3.0039772514388163</v>
      </c>
      <c r="E9" s="20">
        <v>4.8097305850308913</v>
      </c>
      <c r="F9" s="20">
        <v>3.3811969585156292</v>
      </c>
      <c r="G9" s="20">
        <v>6.7490946922856878</v>
      </c>
      <c r="H9" s="20">
        <v>3.2977886044118181</v>
      </c>
      <c r="I9" s="20">
        <v>4.5209354967242943</v>
      </c>
      <c r="J9" s="20">
        <v>3.7582144592816977</v>
      </c>
      <c r="K9" s="20">
        <v>6.9237873277555098</v>
      </c>
      <c r="L9" s="20">
        <v>2.8208579802320686</v>
      </c>
      <c r="M9" s="20">
        <v>5.4507625651128251</v>
      </c>
      <c r="N9" s="20">
        <v>4.7212265627679519</v>
      </c>
      <c r="O9" s="20">
        <v>4.7999801847577093</v>
      </c>
      <c r="P9" s="21">
        <v>5.1741238088894814</v>
      </c>
      <c r="Q9" s="19">
        <v>2.6116710917391442E-2</v>
      </c>
      <c r="R9" s="20">
        <v>6.4143038509381087E-3</v>
      </c>
      <c r="S9" s="20">
        <v>0.91480189245866361</v>
      </c>
      <c r="T9" s="22">
        <v>1.0390197878009615</v>
      </c>
      <c r="U9" s="22">
        <v>1.1334569869801274</v>
      </c>
      <c r="V9" s="22">
        <v>1.0223841692674251</v>
      </c>
      <c r="W9" s="22">
        <v>1.0216806574194697</v>
      </c>
      <c r="X9" s="22">
        <v>0.98768790769254233</v>
      </c>
      <c r="Y9" s="22">
        <v>0.9195049154058732</v>
      </c>
      <c r="Z9" s="22">
        <v>0.34511917611390308</v>
      </c>
      <c r="AA9" s="22">
        <v>0.31891050964241952</v>
      </c>
      <c r="AB9" s="22">
        <v>0.18692523513876499</v>
      </c>
      <c r="AC9" s="22">
        <v>1.0452695073287646</v>
      </c>
      <c r="AD9" s="22">
        <v>1.0582359286282172</v>
      </c>
      <c r="AE9" s="23">
        <v>0.36399823926433095</v>
      </c>
      <c r="AF9" s="19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1">
        <v>0</v>
      </c>
      <c r="AU9" s="19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1">
        <v>0</v>
      </c>
    </row>
    <row r="10" spans="1:61" x14ac:dyDescent="0.25">
      <c r="A10" s="18" t="s">
        <v>27</v>
      </c>
      <c r="B10" s="19">
        <v>1.6714228617292712</v>
      </c>
      <c r="C10" s="20">
        <v>2.7857438248330584</v>
      </c>
      <c r="D10" s="20">
        <v>4.436400876970886</v>
      </c>
      <c r="E10" s="20">
        <v>1.5344989519796473</v>
      </c>
      <c r="F10" s="20">
        <v>1.5721528912550735</v>
      </c>
      <c r="G10" s="20">
        <v>2.7588545630692258</v>
      </c>
      <c r="H10" s="20">
        <v>2.0512688100551064</v>
      </c>
      <c r="I10" s="20">
        <v>0.57336204714096262</v>
      </c>
      <c r="J10" s="20">
        <v>1.6032010498658174</v>
      </c>
      <c r="K10" s="20">
        <v>2.5987061468337722E-2</v>
      </c>
      <c r="L10" s="20">
        <v>1.5330102172598397</v>
      </c>
      <c r="M10" s="20">
        <v>1.6824998980587318</v>
      </c>
      <c r="N10" s="20">
        <v>0.68105539472835008</v>
      </c>
      <c r="O10" s="20">
        <v>0.74489769652665039</v>
      </c>
      <c r="P10" s="21">
        <v>3.8860277140984979E-2</v>
      </c>
      <c r="Q10" s="19">
        <v>2.3134120347980298</v>
      </c>
      <c r="R10" s="20">
        <v>3.1324661039028583</v>
      </c>
      <c r="S10" s="20">
        <v>1.5136717308594068</v>
      </c>
      <c r="T10" s="22">
        <v>1.3780605574388991</v>
      </c>
      <c r="U10" s="22">
        <v>2.2844242528069159</v>
      </c>
      <c r="V10" s="22">
        <v>1.2875362060997162</v>
      </c>
      <c r="W10" s="22">
        <v>1.2446841258243868</v>
      </c>
      <c r="X10" s="22">
        <v>1.2996763340279323</v>
      </c>
      <c r="Y10" s="22">
        <v>1.2604954423953996</v>
      </c>
      <c r="Z10" s="22">
        <v>1.9122489807984491</v>
      </c>
      <c r="AA10" s="22">
        <v>1.9579913487304914</v>
      </c>
      <c r="AB10" s="22">
        <v>2.1547965069639461</v>
      </c>
      <c r="AC10" s="22">
        <v>1.8478790724427463</v>
      </c>
      <c r="AD10" s="22">
        <v>1.6981954045150589</v>
      </c>
      <c r="AE10" s="23">
        <v>1.8806467168716947</v>
      </c>
      <c r="AF10" s="19">
        <v>0.81030204753459023</v>
      </c>
      <c r="AG10" s="20">
        <v>0.52347716846037806</v>
      </c>
      <c r="AH10" s="20">
        <v>0.51280770335585557</v>
      </c>
      <c r="AI10" s="20">
        <v>0.54706681906584653</v>
      </c>
      <c r="AJ10" s="20">
        <v>0.90463734120499717</v>
      </c>
      <c r="AK10" s="20">
        <v>2.4745115153967226E-2</v>
      </c>
      <c r="AL10" s="20">
        <v>1.9970459857156748E-2</v>
      </c>
      <c r="AM10" s="20">
        <v>3.0256284898699561E-2</v>
      </c>
      <c r="AN10" s="20">
        <v>4.1043650128904569E-2</v>
      </c>
      <c r="AO10" s="20">
        <v>3.7651447965148924E-2</v>
      </c>
      <c r="AP10" s="20">
        <v>5.1185958731911542E-2</v>
      </c>
      <c r="AQ10" s="20">
        <v>0.61821825225571581</v>
      </c>
      <c r="AR10" s="20">
        <v>0.63651129131962891</v>
      </c>
      <c r="AS10" s="20">
        <v>0.6471036478015525</v>
      </c>
      <c r="AT10" s="21">
        <v>3.9888179145552025E-2</v>
      </c>
      <c r="AU10" s="19">
        <v>0.23007578665321032</v>
      </c>
      <c r="AV10" s="20">
        <v>1.3443914376740753</v>
      </c>
      <c r="AW10" s="20">
        <v>0.24140542418527661</v>
      </c>
      <c r="AX10" s="20">
        <v>0.20027231580060906</v>
      </c>
      <c r="AY10" s="20">
        <v>0.26949027462969793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9.2467609110237622E-4</v>
      </c>
      <c r="BF10" s="20">
        <v>0.22234550615740065</v>
      </c>
      <c r="BG10" s="20">
        <v>0</v>
      </c>
      <c r="BH10" s="20">
        <v>0.22234550615740065</v>
      </c>
      <c r="BI10" s="21">
        <v>0</v>
      </c>
    </row>
    <row r="11" spans="1:61" x14ac:dyDescent="0.25">
      <c r="A11" s="18" t="s">
        <v>28</v>
      </c>
      <c r="B11" s="19">
        <v>1.2137896855470276</v>
      </c>
      <c r="C11" s="20">
        <v>0.37179637594164894</v>
      </c>
      <c r="D11" s="20">
        <v>1.7554177703548874</v>
      </c>
      <c r="E11" s="20">
        <v>0.54580050578500616</v>
      </c>
      <c r="F11" s="20">
        <v>1.2385351325707659</v>
      </c>
      <c r="G11" s="20">
        <v>0</v>
      </c>
      <c r="H11" s="20">
        <v>2.6770098855793516</v>
      </c>
      <c r="I11" s="20">
        <v>0.95961094703624616</v>
      </c>
      <c r="J11" s="20">
        <v>0.89104345052902101</v>
      </c>
      <c r="K11" s="20">
        <v>1.7002504749399021</v>
      </c>
      <c r="L11" s="20">
        <v>3.0671916909017418</v>
      </c>
      <c r="M11" s="20">
        <v>0.79625262912206785</v>
      </c>
      <c r="N11" s="20">
        <v>1.3477954270311729</v>
      </c>
      <c r="O11" s="20">
        <v>1.4289169464517362</v>
      </c>
      <c r="P11" s="21">
        <v>1.6896848498965398</v>
      </c>
      <c r="Q11" s="19">
        <v>9.5224015310610852</v>
      </c>
      <c r="R11" s="20">
        <v>5.4951457714693159</v>
      </c>
      <c r="S11" s="20">
        <v>11.189644386262303</v>
      </c>
      <c r="T11" s="22">
        <v>9.0630431144604984</v>
      </c>
      <c r="U11" s="22">
        <v>8.8635614885878482</v>
      </c>
      <c r="V11" s="22">
        <v>8.141933103748638</v>
      </c>
      <c r="W11" s="22">
        <v>6.3145383737429199</v>
      </c>
      <c r="X11" s="22">
        <v>7.822339308435037</v>
      </c>
      <c r="Y11" s="22">
        <v>8.4093205161623423</v>
      </c>
      <c r="Z11" s="22">
        <v>7.0422644951199791</v>
      </c>
      <c r="AA11" s="22">
        <v>8.9049184343220027</v>
      </c>
      <c r="AB11" s="22">
        <v>9.2045115601397658</v>
      </c>
      <c r="AC11" s="22">
        <v>7.8112459598216768</v>
      </c>
      <c r="AD11" s="22">
        <v>8.3008186900473593</v>
      </c>
      <c r="AE11" s="23">
        <v>8.9275800712405839</v>
      </c>
      <c r="AF11" s="19">
        <v>3.2077228357835623</v>
      </c>
      <c r="AG11" s="20">
        <v>1.423765532236775</v>
      </c>
      <c r="AH11" s="20">
        <v>3.7739268063113753</v>
      </c>
      <c r="AI11" s="20">
        <v>3.2515807973137019</v>
      </c>
      <c r="AJ11" s="20">
        <v>3.3933371988825045</v>
      </c>
      <c r="AK11" s="20">
        <v>3.7571935246368557</v>
      </c>
      <c r="AL11" s="20">
        <v>1.6587786712261179</v>
      </c>
      <c r="AM11" s="20">
        <v>3.4113507197399922</v>
      </c>
      <c r="AN11" s="20">
        <v>1.8843116117897587</v>
      </c>
      <c r="AO11" s="20">
        <v>1.3689268993585735</v>
      </c>
      <c r="AP11" s="20">
        <v>2.888030561161262</v>
      </c>
      <c r="AQ11" s="20">
        <v>3.0156399132299616</v>
      </c>
      <c r="AR11" s="20">
        <v>2.9605657797581735</v>
      </c>
      <c r="AS11" s="20">
        <v>3.0417999622150531</v>
      </c>
      <c r="AT11" s="21">
        <v>3.1157895794364525</v>
      </c>
      <c r="AU11" s="19">
        <v>4.5293994104774331</v>
      </c>
      <c r="AV11" s="20">
        <v>2.4614366221296278</v>
      </c>
      <c r="AW11" s="20">
        <v>5.2183400907626272</v>
      </c>
      <c r="AX11" s="20">
        <v>3.9582615349937886</v>
      </c>
      <c r="AY11" s="20">
        <v>3.2742080016867856</v>
      </c>
      <c r="AZ11" s="20">
        <v>2.2424357501890317</v>
      </c>
      <c r="BA11" s="20">
        <v>2.7031328608470462</v>
      </c>
      <c r="BB11" s="20">
        <v>2.5830258972731928</v>
      </c>
      <c r="BC11" s="20">
        <v>2.9286182025335581</v>
      </c>
      <c r="BD11" s="20">
        <v>3.2129770310126018</v>
      </c>
      <c r="BE11" s="20">
        <v>2.8267759072151235</v>
      </c>
      <c r="BF11" s="20">
        <v>4.3501671195031069</v>
      </c>
      <c r="BG11" s="20">
        <v>2.8176649759655992</v>
      </c>
      <c r="BH11" s="20">
        <v>4.3501671195031069</v>
      </c>
      <c r="BI11" s="21">
        <v>2.8176649759655992</v>
      </c>
    </row>
    <row r="12" spans="1:61" x14ac:dyDescent="0.25">
      <c r="A12" s="18" t="s">
        <v>29</v>
      </c>
      <c r="B12" s="19">
        <v>0.71897128763002205</v>
      </c>
      <c r="C12" s="20">
        <v>0.67655744545567564</v>
      </c>
      <c r="D12" s="20">
        <v>1.3306704785304494E-2</v>
      </c>
      <c r="E12" s="20">
        <v>0.66253510853571129</v>
      </c>
      <c r="F12" s="20">
        <v>0.84413380949870853</v>
      </c>
      <c r="G12" s="20">
        <v>0.76226695057321303</v>
      </c>
      <c r="H12" s="20">
        <v>0.12577355273673974</v>
      </c>
      <c r="I12" s="20">
        <v>0.66843506721580792</v>
      </c>
      <c r="J12" s="20">
        <v>0.73571038559592616</v>
      </c>
      <c r="K12" s="20">
        <v>0.73806462849272747</v>
      </c>
      <c r="L12" s="20">
        <v>0.12010515005540864</v>
      </c>
      <c r="M12" s="20">
        <v>0.76617872096241224</v>
      </c>
      <c r="N12" s="20">
        <v>0.92336711253224846</v>
      </c>
      <c r="O12" s="20">
        <v>0.92720763897017089</v>
      </c>
      <c r="P12" s="21">
        <v>0.85003309751431888</v>
      </c>
      <c r="Q12" s="19">
        <v>1.720111872796694</v>
      </c>
      <c r="R12" s="20">
        <v>2.5334867479316201</v>
      </c>
      <c r="S12" s="20">
        <v>0.92131899872723433</v>
      </c>
      <c r="T12" s="22">
        <v>1.035084475758965</v>
      </c>
      <c r="U12" s="22">
        <v>1.6875922460597754</v>
      </c>
      <c r="V12" s="22">
        <v>1.3706897271873633</v>
      </c>
      <c r="W12" s="22">
        <v>2.830641221207741</v>
      </c>
      <c r="X12" s="22">
        <v>1.2218199754680734</v>
      </c>
      <c r="Y12" s="22">
        <v>2.9667491728802604</v>
      </c>
      <c r="Z12" s="22">
        <v>2.3458479138164545</v>
      </c>
      <c r="AA12" s="22">
        <v>0.87303806850370347</v>
      </c>
      <c r="AB12" s="22">
        <v>1.4212093719618168</v>
      </c>
      <c r="AC12" s="22">
        <v>1.5161547743975685</v>
      </c>
      <c r="AD12" s="22">
        <v>1.4932242070381996</v>
      </c>
      <c r="AE12" s="23">
        <v>1.0902458890431412</v>
      </c>
      <c r="AF12" s="19">
        <v>0.9076645240081751</v>
      </c>
      <c r="AG12" s="20">
        <v>1.8900271103467852</v>
      </c>
      <c r="AH12" s="20">
        <v>9.5236040733049573E-2</v>
      </c>
      <c r="AI12" s="20">
        <v>0.68655609738611512</v>
      </c>
      <c r="AJ12" s="20">
        <v>0.72266551578725424</v>
      </c>
      <c r="AK12" s="20">
        <v>0.76698568147392399</v>
      </c>
      <c r="AL12" s="20">
        <v>2.166431795231377</v>
      </c>
      <c r="AM12" s="20">
        <v>0.78275878476521588</v>
      </c>
      <c r="AN12" s="20">
        <v>2.5348150248738417</v>
      </c>
      <c r="AO12" s="20">
        <v>1.984183183575444</v>
      </c>
      <c r="AP12" s="20">
        <v>0.71397323247651479</v>
      </c>
      <c r="AQ12" s="20">
        <v>0.76122235133137273</v>
      </c>
      <c r="AR12" s="20">
        <v>0.83678325935472697</v>
      </c>
      <c r="AS12" s="20">
        <v>0.81377994687766686</v>
      </c>
      <c r="AT12" s="21">
        <v>0.84460056565307773</v>
      </c>
      <c r="AU12" s="19">
        <v>0</v>
      </c>
      <c r="AV12" s="20">
        <v>0.18928027545586457</v>
      </c>
      <c r="AW12" s="20">
        <v>6.353610919672692E-2</v>
      </c>
      <c r="AX12" s="20">
        <v>4.2548126236238333E-2</v>
      </c>
      <c r="AY12" s="20">
        <v>6.1788387538875125E-2</v>
      </c>
      <c r="AZ12" s="20">
        <v>3.7591803587003127E-2</v>
      </c>
      <c r="BA12" s="20">
        <v>4.2664164240289418E-2</v>
      </c>
      <c r="BB12" s="20">
        <v>6.4853057246852419E-2</v>
      </c>
      <c r="BC12" s="20">
        <v>5.3123139377937355E-2</v>
      </c>
      <c r="BD12" s="20">
        <v>3.2334871015718275E-2</v>
      </c>
      <c r="BE12" s="20">
        <v>4.3768001645512471E-2</v>
      </c>
      <c r="BF12" s="20">
        <v>4.9741414743382964E-2</v>
      </c>
      <c r="BG12" s="20">
        <v>5.2958731638854277E-2</v>
      </c>
      <c r="BH12" s="20">
        <v>4.9741414743382964E-2</v>
      </c>
      <c r="BI12" s="21">
        <v>5.2958731638854277E-2</v>
      </c>
    </row>
    <row r="13" spans="1:61" x14ac:dyDescent="0.25">
      <c r="A13" s="18" t="s">
        <v>30</v>
      </c>
      <c r="B13" s="19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1">
        <v>0</v>
      </c>
      <c r="Q13" s="19">
        <v>0.11290813773393694</v>
      </c>
      <c r="R13" s="20">
        <v>1.0364582033464937</v>
      </c>
      <c r="S13" s="20">
        <v>0.25993489706037637</v>
      </c>
      <c r="T13" s="22">
        <v>0.23500826318120105</v>
      </c>
      <c r="U13" s="22">
        <v>0.52104198513520639</v>
      </c>
      <c r="V13" s="22">
        <v>6.1004836812061536E-2</v>
      </c>
      <c r="W13" s="22">
        <v>0.99733283413907758</v>
      </c>
      <c r="X13" s="22">
        <v>8.6646299670885704E-2</v>
      </c>
      <c r="Y13" s="22">
        <v>5.2369095373407767E-2</v>
      </c>
      <c r="Z13" s="22">
        <v>0.56811749635058229</v>
      </c>
      <c r="AA13" s="22">
        <v>0.15633190446904174</v>
      </c>
      <c r="AB13" s="22">
        <v>0.32059417985954519</v>
      </c>
      <c r="AC13" s="22">
        <v>0.29730255353914548</v>
      </c>
      <c r="AD13" s="22">
        <v>0.28251775965373843</v>
      </c>
      <c r="AE13" s="23">
        <v>0.31594730890604061</v>
      </c>
      <c r="AF13" s="19">
        <v>5.9011330144296381E-2</v>
      </c>
      <c r="AG13" s="20">
        <v>0.28029341591535728</v>
      </c>
      <c r="AH13" s="20">
        <v>0.21785755240650395</v>
      </c>
      <c r="AI13" s="20">
        <v>8.7258725921296493E-2</v>
      </c>
      <c r="AJ13" s="20">
        <v>0.44935361868114498</v>
      </c>
      <c r="AK13" s="20">
        <v>2.0319893830812504E-3</v>
      </c>
      <c r="AL13" s="20">
        <v>1.1800726279228988E-2</v>
      </c>
      <c r="AM13" s="20">
        <v>4.0862329545062429E-2</v>
      </c>
      <c r="AN13" s="20">
        <v>0</v>
      </c>
      <c r="AO13" s="20">
        <v>0.49760410293076301</v>
      </c>
      <c r="AP13" s="20">
        <v>6.1357395734037687E-2</v>
      </c>
      <c r="AQ13" s="20">
        <v>0.254581655251713</v>
      </c>
      <c r="AR13" s="20">
        <v>0.23549033550849574</v>
      </c>
      <c r="AS13" s="20">
        <v>0.21546647654394988</v>
      </c>
      <c r="AT13" s="21">
        <v>0.26177547792326955</v>
      </c>
      <c r="AU13" s="19">
        <v>1.5638935227914163E-2</v>
      </c>
      <c r="AV13" s="20">
        <v>0.72726543299000079</v>
      </c>
      <c r="AW13" s="20">
        <v>1.0899689926529278E-2</v>
      </c>
      <c r="AX13" s="20">
        <v>3.4502166467206094E-2</v>
      </c>
      <c r="AY13" s="20">
        <v>2.7064335037689104E-2</v>
      </c>
      <c r="AZ13" s="20">
        <v>2.6596483258552364E-2</v>
      </c>
      <c r="BA13" s="20">
        <v>0.95420470972028859</v>
      </c>
      <c r="BB13" s="20">
        <v>1.0497078434242704E-2</v>
      </c>
      <c r="BC13" s="20">
        <v>1.4992169031235313E-2</v>
      </c>
      <c r="BD13" s="20">
        <v>2.1335056637585906E-2</v>
      </c>
      <c r="BE13" s="20">
        <v>2.3301837495779881E-2</v>
      </c>
      <c r="BF13" s="20">
        <v>3.4857495980848266E-2</v>
      </c>
      <c r="BG13" s="20">
        <v>2.7519268854670362E-2</v>
      </c>
      <c r="BH13" s="20">
        <v>3.4857495980848266E-2</v>
      </c>
      <c r="BI13" s="21">
        <v>2.7519268854670362E-2</v>
      </c>
    </row>
    <row r="14" spans="1:61" x14ac:dyDescent="0.25">
      <c r="A14" s="18" t="s">
        <v>31</v>
      </c>
      <c r="B14" s="19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1">
        <v>0</v>
      </c>
      <c r="Q14" s="19">
        <v>1.9393989705352199</v>
      </c>
      <c r="R14" s="20">
        <v>1.8859219558821845</v>
      </c>
      <c r="S14" s="20">
        <v>1.8500407035295696</v>
      </c>
      <c r="T14" s="22">
        <v>2.4704408387201977</v>
      </c>
      <c r="U14" s="22">
        <v>2.2697472457962156</v>
      </c>
      <c r="V14" s="22">
        <v>2.2666615791673226</v>
      </c>
      <c r="W14" s="22">
        <v>1.6161145069858283</v>
      </c>
      <c r="X14" s="22">
        <v>2.1968496415193228</v>
      </c>
      <c r="Y14" s="22">
        <v>2.3906891237727748</v>
      </c>
      <c r="Z14" s="22">
        <v>1.7128085963549364</v>
      </c>
      <c r="AA14" s="22">
        <v>2.5134134541193194</v>
      </c>
      <c r="AB14" s="22">
        <v>2.1417440753857897</v>
      </c>
      <c r="AC14" s="22">
        <v>2.21787943450073</v>
      </c>
      <c r="AD14" s="22">
        <v>2.3224581002330722</v>
      </c>
      <c r="AE14" s="23">
        <v>2.1006735595325492</v>
      </c>
      <c r="AF14" s="19">
        <v>0.66812142964741039</v>
      </c>
      <c r="AG14" s="20">
        <v>0.75611813794858418</v>
      </c>
      <c r="AH14" s="20">
        <v>0.79710794893949433</v>
      </c>
      <c r="AI14" s="20">
        <v>1.0380457006618533</v>
      </c>
      <c r="AJ14" s="20">
        <v>0.69016525222708347</v>
      </c>
      <c r="AK14" s="20">
        <v>0.88043842202929368</v>
      </c>
      <c r="AL14" s="20">
        <v>0.94187950671753828</v>
      </c>
      <c r="AM14" s="20">
        <v>1.13016123003966</v>
      </c>
      <c r="AN14" s="20">
        <v>0.95550682032802114</v>
      </c>
      <c r="AO14" s="20">
        <v>0.53660761141322411</v>
      </c>
      <c r="AP14" s="20">
        <v>0.94123806731189874</v>
      </c>
      <c r="AQ14" s="20">
        <v>0.77190520380305605</v>
      </c>
      <c r="AR14" s="20">
        <v>0.81404849850165728</v>
      </c>
      <c r="AS14" s="20">
        <v>0.82047244782836137</v>
      </c>
      <c r="AT14" s="21">
        <v>0.77534973784312844</v>
      </c>
      <c r="AU14" s="19">
        <v>1.2712775408878096</v>
      </c>
      <c r="AV14" s="20">
        <v>1.1298038179336003</v>
      </c>
      <c r="AW14" s="20">
        <v>1.0529327545900753</v>
      </c>
      <c r="AX14" s="20">
        <v>1.4323951380583442</v>
      </c>
      <c r="AY14" s="20">
        <v>1.5795819935691318</v>
      </c>
      <c r="AZ14" s="20">
        <v>1.386223157138029</v>
      </c>
      <c r="BA14" s="20">
        <v>0.67241950391763949</v>
      </c>
      <c r="BB14" s="20">
        <v>1.0666884114796629</v>
      </c>
      <c r="BC14" s="20">
        <v>1.4351823034447542</v>
      </c>
      <c r="BD14" s="20">
        <v>1.1762009849417123</v>
      </c>
      <c r="BE14" s="20">
        <v>1.5721753868074204</v>
      </c>
      <c r="BF14" s="20">
        <v>1.3698388715827334</v>
      </c>
      <c r="BG14" s="20">
        <v>1.4038309359990722</v>
      </c>
      <c r="BH14" s="20">
        <v>1.3698388715827334</v>
      </c>
      <c r="BI14" s="21">
        <v>1.4038309359990722</v>
      </c>
    </row>
    <row r="15" spans="1:61" ht="15.75" thickBot="1" x14ac:dyDescent="0.3">
      <c r="A15" s="24" t="s">
        <v>32</v>
      </c>
      <c r="B15" s="19">
        <v>1.2949535829873259E-2</v>
      </c>
      <c r="C15" s="20">
        <v>3.5033761396760142E-2</v>
      </c>
      <c r="D15" s="20">
        <v>3.7921837869383116E-3</v>
      </c>
      <c r="E15" s="20">
        <v>1.5975029081371536E-2</v>
      </c>
      <c r="F15" s="20">
        <v>8.3186178904643936E-3</v>
      </c>
      <c r="G15" s="20">
        <v>3.4385775893697158E-2</v>
      </c>
      <c r="H15" s="20">
        <v>6.0919988655165035E-3</v>
      </c>
      <c r="I15" s="20">
        <v>1.8960120908908966E-2</v>
      </c>
      <c r="J15" s="20">
        <v>1.2774392547324764E-2</v>
      </c>
      <c r="K15" s="20">
        <v>2.9241173221868547E-2</v>
      </c>
      <c r="L15" s="20">
        <v>3.5548658613491347E-3</v>
      </c>
      <c r="M15" s="20">
        <v>1.6399462066049843E-2</v>
      </c>
      <c r="N15" s="20">
        <v>1.6094646059223054E-2</v>
      </c>
      <c r="O15" s="20">
        <v>1.5298532652168195E-2</v>
      </c>
      <c r="P15" s="21">
        <v>1.5613877960776373E-2</v>
      </c>
      <c r="Q15" s="19">
        <v>3.1340053100869729E-2</v>
      </c>
      <c r="R15" s="20">
        <v>1.3551674681436515E-2</v>
      </c>
      <c r="S15" s="20">
        <v>2.3184548781221656E-2</v>
      </c>
      <c r="T15" s="22">
        <v>2.1040282204733245E-2</v>
      </c>
      <c r="U15" s="22">
        <v>1.767500395340256E-2</v>
      </c>
      <c r="V15" s="22">
        <v>1.7068710817882502E-2</v>
      </c>
      <c r="W15" s="22">
        <v>1.2789163181249879E-2</v>
      </c>
      <c r="X15" s="22">
        <v>1.7688848434173694E-2</v>
      </c>
      <c r="Y15" s="22">
        <v>1.2700466664527746E-2</v>
      </c>
      <c r="Z15" s="22">
        <v>9.7852515405469215E-3</v>
      </c>
      <c r="AA15" s="22">
        <v>1.4897559245538284E-2</v>
      </c>
      <c r="AB15" s="22">
        <v>2.319225550460631E-2</v>
      </c>
      <c r="AC15" s="22">
        <v>1.6395168496013524E-2</v>
      </c>
      <c r="AD15" s="22">
        <v>1.7207206725914897E-2</v>
      </c>
      <c r="AE15" s="23">
        <v>1.388365377209338E-2</v>
      </c>
      <c r="AF15" s="19">
        <v>2.973884999105347E-2</v>
      </c>
      <c r="AG15" s="20">
        <v>9.3998707342838467E-3</v>
      </c>
      <c r="AH15" s="20">
        <v>1.4896242899590016E-2</v>
      </c>
      <c r="AI15" s="20">
        <v>1.2994322435700995E-2</v>
      </c>
      <c r="AJ15" s="20">
        <v>1.3589821306204205E-2</v>
      </c>
      <c r="AK15" s="20">
        <v>1.2936999072283959E-2</v>
      </c>
      <c r="AL15" s="20">
        <v>9.7028193851438349E-3</v>
      </c>
      <c r="AM15" s="20">
        <v>1.4674116565515753E-2</v>
      </c>
      <c r="AN15" s="20">
        <v>1.0837534418042884E-2</v>
      </c>
      <c r="AO15" s="20">
        <v>8.4561073031892593E-3</v>
      </c>
      <c r="AP15" s="20">
        <v>1.1342693384189148E-2</v>
      </c>
      <c r="AQ15" s="20">
        <v>1.7964371600949842E-2</v>
      </c>
      <c r="AR15" s="20">
        <v>1.2817520438984096E-2</v>
      </c>
      <c r="AS15" s="20">
        <v>1.2365099724577852E-2</v>
      </c>
      <c r="AT15" s="21">
        <v>1.1451107399294438E-2</v>
      </c>
      <c r="AU15" s="19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1">
        <v>0</v>
      </c>
    </row>
    <row r="16" spans="1:61" ht="16.5" thickBot="1" x14ac:dyDescent="0.3">
      <c r="A16" s="25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30"/>
      <c r="R16" s="31"/>
      <c r="S16" s="31"/>
      <c r="T16" s="32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3"/>
      <c r="AF16" s="30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3"/>
      <c r="AU16" s="34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9"/>
    </row>
    <row r="17" spans="1:61" x14ac:dyDescent="0.25">
      <c r="A17" s="35" t="s">
        <v>33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2"/>
      <c r="R17" s="13"/>
      <c r="S17" s="13"/>
      <c r="T17" s="13"/>
      <c r="U17" s="15"/>
      <c r="V17" s="15"/>
      <c r="W17" s="15"/>
      <c r="X17" s="16"/>
      <c r="Y17" s="16"/>
      <c r="Z17" s="16"/>
      <c r="AA17" s="16"/>
      <c r="AB17" s="16"/>
      <c r="AC17" s="16"/>
      <c r="AD17" s="16"/>
      <c r="AE17" s="17"/>
      <c r="AF17" s="12"/>
      <c r="AG17" s="13"/>
      <c r="AH17" s="13"/>
      <c r="AI17" s="13"/>
      <c r="AJ17" s="15"/>
      <c r="AK17" s="15"/>
      <c r="AL17" s="15"/>
      <c r="AM17" s="16"/>
      <c r="AN17" s="16"/>
      <c r="AO17" s="16"/>
      <c r="AP17" s="16"/>
      <c r="AQ17" s="16"/>
      <c r="AR17" s="16"/>
      <c r="AS17" s="16"/>
      <c r="AT17" s="17"/>
      <c r="AU17" s="12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4"/>
    </row>
    <row r="18" spans="1:61" x14ac:dyDescent="0.25">
      <c r="A18" s="18" t="s">
        <v>23</v>
      </c>
      <c r="B18" s="19">
        <v>0</v>
      </c>
      <c r="C18" s="20">
        <v>0</v>
      </c>
      <c r="D18" s="20">
        <v>0</v>
      </c>
      <c r="E18" s="20">
        <v>0</v>
      </c>
      <c r="F18" s="20">
        <v>4.8471186284328711</v>
      </c>
      <c r="G18" s="20">
        <v>8.5302914301750885</v>
      </c>
      <c r="H18" s="20">
        <v>7.2756016252323334</v>
      </c>
      <c r="I18" s="20">
        <v>7.8815261226516418</v>
      </c>
      <c r="J18" s="20">
        <v>9.6413397085043311</v>
      </c>
      <c r="K18" s="20">
        <v>5.2139120152347429</v>
      </c>
      <c r="L18" s="20">
        <v>4.4023828697384131</v>
      </c>
      <c r="M18" s="20">
        <v>0</v>
      </c>
      <c r="N18" s="20">
        <v>6.9965916462490307</v>
      </c>
      <c r="O18" s="20">
        <v>5.0157332052465726</v>
      </c>
      <c r="P18" s="21">
        <v>7.106198183971574</v>
      </c>
      <c r="Q18" s="19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1">
        <v>0</v>
      </c>
      <c r="AF18" s="19">
        <v>0</v>
      </c>
      <c r="AG18" s="20">
        <v>0</v>
      </c>
      <c r="AH18" s="20">
        <v>0</v>
      </c>
      <c r="AI18" s="22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1">
        <v>0</v>
      </c>
      <c r="AU18" s="19">
        <v>0</v>
      </c>
      <c r="AV18" s="20">
        <v>0</v>
      </c>
      <c r="AW18" s="20">
        <v>0</v>
      </c>
      <c r="AX18" s="22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1">
        <v>0</v>
      </c>
    </row>
    <row r="19" spans="1:61" x14ac:dyDescent="0.25">
      <c r="A19" s="18" t="s">
        <v>24</v>
      </c>
      <c r="B19" s="19">
        <v>3.7454161674566193</v>
      </c>
      <c r="C19" s="20">
        <v>3.4893812949103307</v>
      </c>
      <c r="D19" s="20">
        <v>3.8332847010362658</v>
      </c>
      <c r="E19" s="20">
        <v>4.3110174515503674</v>
      </c>
      <c r="F19" s="20">
        <v>4.0603091560803328</v>
      </c>
      <c r="G19" s="20">
        <v>0.72474287996564579</v>
      </c>
      <c r="H19" s="20">
        <v>4.6986054163921578</v>
      </c>
      <c r="I19" s="20">
        <v>2.3177113317959415</v>
      </c>
      <c r="J19" s="20">
        <v>2.5060282861126826</v>
      </c>
      <c r="K19" s="20">
        <v>2.0528403583189534</v>
      </c>
      <c r="L19" s="20">
        <v>5.0604440212396042</v>
      </c>
      <c r="M19" s="20">
        <v>3.8536514374804818</v>
      </c>
      <c r="N19" s="20">
        <v>2.068238341768712</v>
      </c>
      <c r="O19" s="20">
        <v>1.6538927966251928</v>
      </c>
      <c r="P19" s="21">
        <v>2.9440136661664513</v>
      </c>
      <c r="Q19" s="19">
        <v>2.7736568820720127</v>
      </c>
      <c r="R19" s="20">
        <v>2.816462509093733</v>
      </c>
      <c r="S19" s="20">
        <v>3.0087685734690197</v>
      </c>
      <c r="T19" s="20">
        <v>3.2528665923373241</v>
      </c>
      <c r="U19" s="20">
        <v>2.6711823309261504</v>
      </c>
      <c r="V19" s="20">
        <v>2.5316329947211176</v>
      </c>
      <c r="W19" s="20">
        <v>2.5531930344649796</v>
      </c>
      <c r="X19" s="20">
        <v>3.0196353482033467</v>
      </c>
      <c r="Y19" s="20">
        <v>2.584744566114948</v>
      </c>
      <c r="Z19" s="20">
        <v>2.6103934496105374</v>
      </c>
      <c r="AA19" s="20">
        <v>2.5687501810824007</v>
      </c>
      <c r="AB19" s="20">
        <v>2.9552600756231424</v>
      </c>
      <c r="AC19" s="20">
        <v>2.7053220567774661</v>
      </c>
      <c r="AD19" s="20">
        <v>2.7577669193271954</v>
      </c>
      <c r="AE19" s="21">
        <v>2.6977078808549018</v>
      </c>
      <c r="AF19" s="19">
        <v>0</v>
      </c>
      <c r="AG19" s="20">
        <v>0</v>
      </c>
      <c r="AH19" s="20">
        <v>0</v>
      </c>
      <c r="AI19" s="22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1">
        <v>0</v>
      </c>
      <c r="AU19" s="19">
        <v>0</v>
      </c>
      <c r="AV19" s="20">
        <v>0</v>
      </c>
      <c r="AW19" s="20">
        <v>0</v>
      </c>
      <c r="AX19" s="22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1">
        <v>0</v>
      </c>
    </row>
    <row r="20" spans="1:61" x14ac:dyDescent="0.25">
      <c r="A20" s="18" t="s">
        <v>25</v>
      </c>
      <c r="B20" s="19">
        <v>9.3195306516134924</v>
      </c>
      <c r="C20" s="20">
        <v>9.5265707288958321</v>
      </c>
      <c r="D20" s="20">
        <v>9.7143940623939145</v>
      </c>
      <c r="E20" s="20">
        <v>7.9823518788484984</v>
      </c>
      <c r="F20" s="20">
        <v>9.8521097991671507</v>
      </c>
      <c r="G20" s="20">
        <v>10.345625589700253</v>
      </c>
      <c r="H20" s="20">
        <v>10.537403057537919</v>
      </c>
      <c r="I20" s="20">
        <v>10.481714198333759</v>
      </c>
      <c r="J20" s="20">
        <v>10.04124916408308</v>
      </c>
      <c r="K20" s="20">
        <v>10.098769166603647</v>
      </c>
      <c r="L20" s="20">
        <v>9.1406286441227884</v>
      </c>
      <c r="M20" s="20">
        <v>9.024147097152051</v>
      </c>
      <c r="N20" s="20">
        <v>10.574669021045302</v>
      </c>
      <c r="O20" s="20">
        <v>10.883769519592082</v>
      </c>
      <c r="P20" s="21">
        <v>9.9655006319969424</v>
      </c>
      <c r="Q20" s="19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1">
        <v>0</v>
      </c>
      <c r="AF20" s="19">
        <v>0</v>
      </c>
      <c r="AG20" s="20">
        <v>0</v>
      </c>
      <c r="AH20" s="20">
        <v>0</v>
      </c>
      <c r="AI20" s="22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1">
        <v>0</v>
      </c>
      <c r="AU20" s="19">
        <v>0</v>
      </c>
      <c r="AV20" s="20">
        <v>0</v>
      </c>
      <c r="AW20" s="20">
        <v>0</v>
      </c>
      <c r="AX20" s="22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1">
        <v>0</v>
      </c>
    </row>
    <row r="21" spans="1:61" x14ac:dyDescent="0.25">
      <c r="A21" s="18" t="s">
        <v>26</v>
      </c>
      <c r="B21" s="19">
        <v>4.2285753194283613</v>
      </c>
      <c r="C21" s="20">
        <v>6.6315038417015124</v>
      </c>
      <c r="D21" s="20">
        <v>6.3336962778694303</v>
      </c>
      <c r="E21" s="20">
        <v>7.2760802577668349</v>
      </c>
      <c r="F21" s="20">
        <v>4.3471614569606247</v>
      </c>
      <c r="G21" s="20">
        <v>5.0799057247236892</v>
      </c>
      <c r="H21" s="20">
        <v>6.1163063444335473</v>
      </c>
      <c r="I21" s="20">
        <v>6.3320810694089333</v>
      </c>
      <c r="J21" s="20">
        <v>5.7906587550201216</v>
      </c>
      <c r="K21" s="20">
        <v>7.3403136322074554</v>
      </c>
      <c r="L21" s="20">
        <v>5.5990781184855285</v>
      </c>
      <c r="M21" s="20">
        <v>7.0285566864042712</v>
      </c>
      <c r="N21" s="20">
        <v>7.4663272957421762</v>
      </c>
      <c r="O21" s="20">
        <v>7.5945461459596588</v>
      </c>
      <c r="P21" s="21">
        <v>7.5198473458546964</v>
      </c>
      <c r="Q21" s="19">
        <v>5.9244515063201657E-2</v>
      </c>
      <c r="R21" s="20">
        <v>7.1723579424126119E-2</v>
      </c>
      <c r="S21" s="20">
        <v>7.0007800090603686E-2</v>
      </c>
      <c r="T21" s="20">
        <v>5.1451282687685659E-2</v>
      </c>
      <c r="U21" s="20">
        <v>6.7224316061356815E-2</v>
      </c>
      <c r="V21" s="20">
        <v>6.6062232609952656E-2</v>
      </c>
      <c r="W21" s="20">
        <v>4.1312628068138409E-2</v>
      </c>
      <c r="X21" s="20">
        <v>7.8891537575000531E-2</v>
      </c>
      <c r="Y21" s="20">
        <v>4.0481813419647225E-2</v>
      </c>
      <c r="Z21" s="20">
        <v>3.9370168961732101E-2</v>
      </c>
      <c r="AA21" s="20">
        <v>3.1911599321822005E-2</v>
      </c>
      <c r="AB21" s="20">
        <v>6.2250817776305999E-2</v>
      </c>
      <c r="AC21" s="20">
        <v>6.3915875088183069E-2</v>
      </c>
      <c r="AD21" s="20">
        <v>5.680369457135212E-2</v>
      </c>
      <c r="AE21" s="21">
        <v>4.8153255444717838E-2</v>
      </c>
      <c r="AF21" s="19">
        <v>0</v>
      </c>
      <c r="AG21" s="20">
        <v>0</v>
      </c>
      <c r="AH21" s="20">
        <v>0</v>
      </c>
      <c r="AI21" s="22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1">
        <v>0</v>
      </c>
      <c r="AU21" s="19">
        <v>5.9244515063201657E-2</v>
      </c>
      <c r="AV21" s="20">
        <v>7.1723579424126119E-2</v>
      </c>
      <c r="AW21" s="20">
        <v>7.0007800090603686E-2</v>
      </c>
      <c r="AX21" s="22">
        <v>5.1451282687685659E-2</v>
      </c>
      <c r="AY21" s="20">
        <v>6.7224316061356815E-2</v>
      </c>
      <c r="AZ21" s="20">
        <v>6.6062232609952656E-2</v>
      </c>
      <c r="BA21" s="20">
        <v>4.1312628068138409E-2</v>
      </c>
      <c r="BB21" s="20">
        <v>7.8891537575000531E-2</v>
      </c>
      <c r="BC21" s="20">
        <v>4.0481813419647225E-2</v>
      </c>
      <c r="BD21" s="20">
        <v>3.9370168961732101E-2</v>
      </c>
      <c r="BE21" s="20">
        <v>3.1911599321822005E-2</v>
      </c>
      <c r="BF21" s="20">
        <v>6.2250817776305999E-2</v>
      </c>
      <c r="BG21" s="20">
        <v>6.3915875088183069E-2</v>
      </c>
      <c r="BH21" s="20">
        <v>6.2250817776305999E-2</v>
      </c>
      <c r="BI21" s="21">
        <v>6.3915875088183069E-2</v>
      </c>
    </row>
    <row r="22" spans="1:61" x14ac:dyDescent="0.25">
      <c r="A22" s="18" t="s">
        <v>27</v>
      </c>
      <c r="B22" s="19">
        <v>9.2554358902370595</v>
      </c>
      <c r="C22" s="20">
        <v>6.157801671124413</v>
      </c>
      <c r="D22" s="20">
        <v>7.943080910896172</v>
      </c>
      <c r="E22" s="20">
        <v>6.1767644760550873</v>
      </c>
      <c r="F22" s="20">
        <v>5.0846851773759942</v>
      </c>
      <c r="G22" s="20">
        <v>8.8711463603570628</v>
      </c>
      <c r="H22" s="20">
        <v>3.0135020480816062</v>
      </c>
      <c r="I22" s="20">
        <v>4.9152660573518228</v>
      </c>
      <c r="J22" s="20">
        <v>5.6766946141002386</v>
      </c>
      <c r="K22" s="20">
        <v>4.203006157604424</v>
      </c>
      <c r="L22" s="20">
        <v>5.8860564804485458</v>
      </c>
      <c r="M22" s="20">
        <v>5.5913230357349306</v>
      </c>
      <c r="N22" s="20">
        <v>3.4852445630124715</v>
      </c>
      <c r="O22" s="20">
        <v>4.0371370665962125</v>
      </c>
      <c r="P22" s="21">
        <v>4.708553967924991</v>
      </c>
      <c r="Q22" s="19">
        <v>0.87895168766030496</v>
      </c>
      <c r="R22" s="20">
        <v>4.5833116607612301E-2</v>
      </c>
      <c r="S22" s="20">
        <v>4.0873837224484795E-2</v>
      </c>
      <c r="T22" s="20">
        <v>3.30215540157619E-2</v>
      </c>
      <c r="U22" s="20">
        <v>0.91045213747298515</v>
      </c>
      <c r="V22" s="20">
        <v>3.8043356783243408E-2</v>
      </c>
      <c r="W22" s="20">
        <v>0.96338305238191113</v>
      </c>
      <c r="X22" s="20">
        <v>4.5675003913703119E-2</v>
      </c>
      <c r="Y22" s="20">
        <v>0.93108170865188622</v>
      </c>
      <c r="Z22" s="20">
        <v>6.7946770064921821E-2</v>
      </c>
      <c r="AA22" s="20">
        <v>3.3185597491785276E-2</v>
      </c>
      <c r="AB22" s="20">
        <v>4.0233478578659311E-2</v>
      </c>
      <c r="AC22" s="20">
        <v>0.74523840087145798</v>
      </c>
      <c r="AD22" s="20">
        <v>4.9270988494046458E-2</v>
      </c>
      <c r="AE22" s="21">
        <v>6.6743863192475716E-2</v>
      </c>
      <c r="AF22" s="19">
        <v>0.81614721616848263</v>
      </c>
      <c r="AG22" s="20">
        <v>0</v>
      </c>
      <c r="AH22" s="20">
        <v>0</v>
      </c>
      <c r="AI22" s="22">
        <v>0</v>
      </c>
      <c r="AJ22" s="20">
        <v>0.85543395182120086</v>
      </c>
      <c r="AK22" s="20">
        <v>0</v>
      </c>
      <c r="AL22" s="20">
        <v>0.90881730095402324</v>
      </c>
      <c r="AM22" s="20">
        <v>0</v>
      </c>
      <c r="AN22" s="20">
        <v>0.84776723873964654</v>
      </c>
      <c r="AO22" s="20">
        <v>0</v>
      </c>
      <c r="AP22" s="20">
        <v>0</v>
      </c>
      <c r="AQ22" s="20">
        <v>0</v>
      </c>
      <c r="AR22" s="20">
        <v>0.6920745507440007</v>
      </c>
      <c r="AS22" s="20">
        <v>0</v>
      </c>
      <c r="AT22" s="21">
        <v>0</v>
      </c>
      <c r="AU22" s="19">
        <v>0</v>
      </c>
      <c r="AV22" s="20">
        <v>0</v>
      </c>
      <c r="AW22" s="20">
        <v>0</v>
      </c>
      <c r="AX22" s="22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1">
        <v>0</v>
      </c>
    </row>
    <row r="23" spans="1:61" x14ac:dyDescent="0.25">
      <c r="A23" s="18" t="s">
        <v>28</v>
      </c>
      <c r="B23" s="19">
        <v>5.2103149193421139</v>
      </c>
      <c r="C23" s="20">
        <v>3.390670989829712</v>
      </c>
      <c r="D23" s="20">
        <v>3.2345056933849103</v>
      </c>
      <c r="E23" s="20">
        <v>6.4169354010735606</v>
      </c>
      <c r="F23" s="20">
        <v>7.6030026092456913</v>
      </c>
      <c r="G23" s="20">
        <v>1.7189952851073018</v>
      </c>
      <c r="H23" s="20">
        <v>4.0290705344538846</v>
      </c>
      <c r="I23" s="20">
        <v>6.2445448790057343</v>
      </c>
      <c r="J23" s="20">
        <v>3.9514271465599839</v>
      </c>
      <c r="K23" s="20">
        <v>4.5927433307896264</v>
      </c>
      <c r="L23" s="20">
        <v>3.8069736604988029</v>
      </c>
      <c r="M23" s="20">
        <v>5.9973059860208631</v>
      </c>
      <c r="N23" s="20">
        <v>5.3171243933441845</v>
      </c>
      <c r="O23" s="20">
        <v>5.8380026235769336</v>
      </c>
      <c r="P23" s="21">
        <v>3.5732617851522948</v>
      </c>
      <c r="Q23" s="19">
        <v>4.4781764566245732</v>
      </c>
      <c r="R23" s="20">
        <v>4.2830289415722227</v>
      </c>
      <c r="S23" s="20">
        <v>4.3411194208631425</v>
      </c>
      <c r="T23" s="20">
        <v>1.7112568042421887</v>
      </c>
      <c r="U23" s="20">
        <v>3.3099698223604443</v>
      </c>
      <c r="V23" s="20">
        <v>2.8630956184212932</v>
      </c>
      <c r="W23" s="20">
        <v>2.4616516740288406</v>
      </c>
      <c r="X23" s="20">
        <v>1.4851186660211022</v>
      </c>
      <c r="Y23" s="20">
        <v>2.0225825829733015</v>
      </c>
      <c r="Z23" s="20">
        <v>2.5355488792793288</v>
      </c>
      <c r="AA23" s="20">
        <v>2.5330371356082693</v>
      </c>
      <c r="AB23" s="20">
        <v>3.4306618204824644</v>
      </c>
      <c r="AC23" s="20">
        <v>2.2661967640602647</v>
      </c>
      <c r="AD23" s="20">
        <v>2.9901249185899514</v>
      </c>
      <c r="AE23" s="21">
        <v>2.5481411624799577</v>
      </c>
      <c r="AF23" s="19">
        <v>0.28487424259595129</v>
      </c>
      <c r="AG23" s="20">
        <v>0.797146357853312</v>
      </c>
      <c r="AH23" s="20">
        <v>0.71025104483746415</v>
      </c>
      <c r="AI23" s="22">
        <v>0.62016231798451249</v>
      </c>
      <c r="AJ23" s="20">
        <v>0.14561699435981235</v>
      </c>
      <c r="AK23" s="20">
        <v>0.52084403420334846</v>
      </c>
      <c r="AL23" s="20">
        <v>0.10025574291926166</v>
      </c>
      <c r="AM23" s="20">
        <v>0.65334324683716494</v>
      </c>
      <c r="AN23" s="20">
        <v>9.44772782145894E-2</v>
      </c>
      <c r="AO23" s="20">
        <v>0.54971572354716514</v>
      </c>
      <c r="AP23" s="20">
        <v>0.58897757331705358</v>
      </c>
      <c r="AQ23" s="20">
        <v>0.82990558905712564</v>
      </c>
      <c r="AR23" s="20">
        <v>0.11808623686901799</v>
      </c>
      <c r="AS23" s="20">
        <v>0.8047319575662415</v>
      </c>
      <c r="AT23" s="21">
        <v>0.70862447921182126</v>
      </c>
      <c r="AU23" s="19">
        <v>2.1500893175967706</v>
      </c>
      <c r="AV23" s="20">
        <v>1.5772656545750428</v>
      </c>
      <c r="AW23" s="20">
        <v>1.4272462728169681</v>
      </c>
      <c r="AX23" s="22">
        <v>0.15509415428877904</v>
      </c>
      <c r="AY23" s="20">
        <v>1.0752266617468769</v>
      </c>
      <c r="AZ23" s="20">
        <v>0.13214704287971729</v>
      </c>
      <c r="BA23" s="20">
        <v>0.17602245728641394</v>
      </c>
      <c r="BB23" s="20">
        <v>0</v>
      </c>
      <c r="BC23" s="20">
        <v>1.3306658903463294E-3</v>
      </c>
      <c r="BD23" s="20">
        <v>0</v>
      </c>
      <c r="BE23" s="20">
        <v>1.0171437002126138E-2</v>
      </c>
      <c r="BF23" s="20">
        <v>0.6722545291295815</v>
      </c>
      <c r="BG23" s="20">
        <v>0.15631459890772978</v>
      </c>
      <c r="BH23" s="20">
        <v>0.6722545291295815</v>
      </c>
      <c r="BI23" s="21">
        <v>0.15631459890772978</v>
      </c>
    </row>
    <row r="24" spans="1:61" x14ac:dyDescent="0.25">
      <c r="A24" s="18" t="s">
        <v>29</v>
      </c>
      <c r="B24" s="19">
        <v>8.0434028644124513</v>
      </c>
      <c r="C24" s="20">
        <v>8.2602005507904401</v>
      </c>
      <c r="D24" s="20">
        <v>3.4590620135587606</v>
      </c>
      <c r="E24" s="20">
        <v>4.0303634650305646</v>
      </c>
      <c r="F24" s="20">
        <v>3.2077414211164408</v>
      </c>
      <c r="G24" s="20">
        <v>3.258453019389469</v>
      </c>
      <c r="H24" s="20">
        <v>2.579194976642631</v>
      </c>
      <c r="I24" s="20">
        <v>3.7148397815300083</v>
      </c>
      <c r="J24" s="20">
        <v>3.829597291710499</v>
      </c>
      <c r="K24" s="20">
        <v>2.1732195769196396</v>
      </c>
      <c r="L24" s="20">
        <v>4.8467616507646358</v>
      </c>
      <c r="M24" s="20">
        <v>5.3181401844974037</v>
      </c>
      <c r="N24" s="20">
        <v>3.3390714037970679</v>
      </c>
      <c r="O24" s="20">
        <v>2.6698756350712309</v>
      </c>
      <c r="P24" s="21">
        <v>3.2651609499191254</v>
      </c>
      <c r="Q24" s="19">
        <v>1.1161940241545376</v>
      </c>
      <c r="R24" s="20">
        <v>0.63618231830667971</v>
      </c>
      <c r="S24" s="20">
        <v>1.943982406083844</v>
      </c>
      <c r="T24" s="20">
        <v>2.6211905643685554</v>
      </c>
      <c r="U24" s="20">
        <v>2.1853585736123562</v>
      </c>
      <c r="V24" s="20">
        <v>2.2320726043353174</v>
      </c>
      <c r="W24" s="20">
        <v>2.0259325498726937</v>
      </c>
      <c r="X24" s="20">
        <v>2.0407192205864781</v>
      </c>
      <c r="Y24" s="20">
        <v>2.8570135924563664</v>
      </c>
      <c r="Z24" s="20">
        <v>1.4814916664947948</v>
      </c>
      <c r="AA24" s="20">
        <v>2.4139594034318632</v>
      </c>
      <c r="AB24" s="20">
        <v>2.3228983980756648</v>
      </c>
      <c r="AC24" s="20">
        <v>2.349684759119103</v>
      </c>
      <c r="AD24" s="20">
        <v>2.4831024064349032</v>
      </c>
      <c r="AE24" s="21">
        <v>2.3762024592997317</v>
      </c>
      <c r="AF24" s="19">
        <v>0</v>
      </c>
      <c r="AG24" s="20">
        <v>0</v>
      </c>
      <c r="AH24" s="20">
        <v>0</v>
      </c>
      <c r="AI24" s="22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5.2707443895217592E-4</v>
      </c>
      <c r="AP24" s="20">
        <v>4.6439288130919335E-3</v>
      </c>
      <c r="AQ24" s="20">
        <v>0</v>
      </c>
      <c r="AR24" s="20">
        <v>0</v>
      </c>
      <c r="AS24" s="20">
        <v>0</v>
      </c>
      <c r="AT24" s="21">
        <v>1.4418534905691616E-3</v>
      </c>
      <c r="AU24" s="19">
        <v>0</v>
      </c>
      <c r="AV24" s="20">
        <v>0.5712229138526338</v>
      </c>
      <c r="AW24" s="20">
        <v>0.73915793083011383</v>
      </c>
      <c r="AX24" s="22">
        <v>1.5052958195491886</v>
      </c>
      <c r="AY24" s="20">
        <v>0.77774959148173517</v>
      </c>
      <c r="AZ24" s="20">
        <v>1.2637393526578535</v>
      </c>
      <c r="BA24" s="20">
        <v>1.4293402768672276</v>
      </c>
      <c r="BB24" s="20">
        <v>1.3031995748864844</v>
      </c>
      <c r="BC24" s="20">
        <v>1.5108380518992224</v>
      </c>
      <c r="BD24" s="20">
        <v>1.4468651674836321</v>
      </c>
      <c r="BE24" s="20">
        <v>1.5160578222562957</v>
      </c>
      <c r="BF24" s="20">
        <v>1.3569394753218702</v>
      </c>
      <c r="BG24" s="20">
        <v>1.397128808638904</v>
      </c>
      <c r="BH24" s="20">
        <v>1.3569394753218702</v>
      </c>
      <c r="BI24" s="21">
        <v>1.397128808638904</v>
      </c>
    </row>
    <row r="25" spans="1:61" x14ac:dyDescent="0.25">
      <c r="A25" s="18" t="s">
        <v>30</v>
      </c>
      <c r="B25" s="19">
        <v>2.5504367320346173</v>
      </c>
      <c r="C25" s="20">
        <v>2.2046545454206186</v>
      </c>
      <c r="D25" s="20">
        <v>0.94459437825784354</v>
      </c>
      <c r="E25" s="20">
        <v>7.5361810056514598</v>
      </c>
      <c r="F25" s="20">
        <v>2.1526606399240946</v>
      </c>
      <c r="G25" s="20">
        <v>1.4671414899042867</v>
      </c>
      <c r="H25" s="20">
        <v>0.57797334932045985</v>
      </c>
      <c r="I25" s="20">
        <v>1.1721495437766307</v>
      </c>
      <c r="J25" s="20">
        <v>0.89478410019855015</v>
      </c>
      <c r="K25" s="20">
        <v>0.69415703610001578</v>
      </c>
      <c r="L25" s="20">
        <v>0.16677047011970855</v>
      </c>
      <c r="M25" s="20">
        <v>2.5451501083934343</v>
      </c>
      <c r="N25" s="20">
        <v>1.8487806397531177</v>
      </c>
      <c r="O25" s="20">
        <v>2.1382831938090971</v>
      </c>
      <c r="P25" s="21">
        <v>2.110594441775723</v>
      </c>
      <c r="Q25" s="19">
        <v>0.92177998443257458</v>
      </c>
      <c r="R25" s="20">
        <v>1.299911156060479</v>
      </c>
      <c r="S25" s="20">
        <v>0.88060411531417804</v>
      </c>
      <c r="T25" s="20">
        <v>1.2797556833601174</v>
      </c>
      <c r="U25" s="20">
        <v>0.8485649148700648</v>
      </c>
      <c r="V25" s="20">
        <v>0.58668049021518098</v>
      </c>
      <c r="W25" s="20">
        <v>0.8114461800141286</v>
      </c>
      <c r="X25" s="20">
        <v>1.2133750940287606</v>
      </c>
      <c r="Y25" s="20">
        <v>0.62399359151307221</v>
      </c>
      <c r="Z25" s="20">
        <v>1.1819071386503688</v>
      </c>
      <c r="AA25" s="20">
        <v>0.85288012971767169</v>
      </c>
      <c r="AB25" s="20">
        <v>0.77197431652699477</v>
      </c>
      <c r="AC25" s="20">
        <v>0.6076468267955154</v>
      </c>
      <c r="AD25" s="20">
        <v>0.8042511465400306</v>
      </c>
      <c r="AE25" s="21">
        <v>0.58560181848422665</v>
      </c>
      <c r="AF25" s="19">
        <v>1.6214124694547187E-2</v>
      </c>
      <c r="AG25" s="20">
        <v>1.0869329434680575E-2</v>
      </c>
      <c r="AH25" s="20">
        <v>2.2253533599997282E-3</v>
      </c>
      <c r="AI25" s="22">
        <v>1.9286925354338807E-3</v>
      </c>
      <c r="AJ25" s="20">
        <v>1.4989984713510095E-3</v>
      </c>
      <c r="AK25" s="20">
        <v>5.192861756763194E-4</v>
      </c>
      <c r="AL25" s="20">
        <v>7.6654290360803686E-4</v>
      </c>
      <c r="AM25" s="20">
        <v>1.4528828282688865E-4</v>
      </c>
      <c r="AN25" s="20">
        <v>7.8361435764839405E-4</v>
      </c>
      <c r="AO25" s="20">
        <v>0</v>
      </c>
      <c r="AP25" s="20">
        <v>0</v>
      </c>
      <c r="AQ25" s="20">
        <v>8.4218790742567867E-3</v>
      </c>
      <c r="AR25" s="20">
        <v>7.6323158549961132E-4</v>
      </c>
      <c r="AS25" s="20">
        <v>1.2190259351410211E-3</v>
      </c>
      <c r="AT25" s="21">
        <v>0</v>
      </c>
      <c r="AU25" s="19">
        <v>0.66114142774151219</v>
      </c>
      <c r="AV25" s="20">
        <v>0.57280899625941117</v>
      </c>
      <c r="AW25" s="20">
        <v>0.76166124899092735</v>
      </c>
      <c r="AX25" s="22">
        <v>0.64504050351733122</v>
      </c>
      <c r="AY25" s="20">
        <v>0.69828619998945762</v>
      </c>
      <c r="AZ25" s="20">
        <v>0.4967536711839296</v>
      </c>
      <c r="BA25" s="20">
        <v>0.49716358953483364</v>
      </c>
      <c r="BB25" s="20">
        <v>0.49922870082854276</v>
      </c>
      <c r="BC25" s="20">
        <v>0.50101049289195243</v>
      </c>
      <c r="BD25" s="20">
        <v>0.52116203872392985</v>
      </c>
      <c r="BE25" s="20">
        <v>0.51810628802345149</v>
      </c>
      <c r="BF25" s="20">
        <v>0.6602338517873686</v>
      </c>
      <c r="BG25" s="20">
        <v>0.51217132564692347</v>
      </c>
      <c r="BH25" s="20">
        <v>0.6602338517873686</v>
      </c>
      <c r="BI25" s="21">
        <v>0.51217132564692347</v>
      </c>
    </row>
    <row r="26" spans="1:61" x14ac:dyDescent="0.25">
      <c r="A26" s="18" t="s">
        <v>31</v>
      </c>
      <c r="B26" s="19">
        <v>3.6184547519433239</v>
      </c>
      <c r="C26" s="20">
        <v>1.3842300957737201</v>
      </c>
      <c r="D26" s="20">
        <v>4.035814564483589</v>
      </c>
      <c r="E26" s="20">
        <v>3.2478013392139622</v>
      </c>
      <c r="F26" s="20">
        <v>4.1381417690158653</v>
      </c>
      <c r="G26" s="20">
        <v>1.5494822152387013</v>
      </c>
      <c r="H26" s="20">
        <v>3.30396129200403</v>
      </c>
      <c r="I26" s="20">
        <v>6.7332401793293277</v>
      </c>
      <c r="J26" s="20">
        <v>3.8450921567447538</v>
      </c>
      <c r="K26" s="20">
        <v>2.0307032318829621</v>
      </c>
      <c r="L26" s="20">
        <v>2.3145875461747285</v>
      </c>
      <c r="M26" s="20">
        <v>4.613121287597691</v>
      </c>
      <c r="N26" s="20">
        <v>3.6711725474375858</v>
      </c>
      <c r="O26" s="20">
        <v>4.4680263095908206</v>
      </c>
      <c r="P26" s="21">
        <v>3.0247016479548186</v>
      </c>
      <c r="Q26" s="19">
        <v>2.4075099224069407</v>
      </c>
      <c r="R26" s="20">
        <v>1.219767345035667</v>
      </c>
      <c r="S26" s="20">
        <v>1.6103383558953128</v>
      </c>
      <c r="T26" s="20">
        <v>2.7206253795287019</v>
      </c>
      <c r="U26" s="20">
        <v>2.4630851035791475</v>
      </c>
      <c r="V26" s="20">
        <v>1.4537755152955745</v>
      </c>
      <c r="W26" s="20">
        <v>1.5967290403972145</v>
      </c>
      <c r="X26" s="20">
        <v>2.6014775091922075</v>
      </c>
      <c r="Y26" s="20">
        <v>1.8468755447413487</v>
      </c>
      <c r="Z26" s="20">
        <v>1.9390839446251011</v>
      </c>
      <c r="AA26" s="20">
        <v>1.8291120499884004</v>
      </c>
      <c r="AB26" s="20">
        <v>2.1679081780197635</v>
      </c>
      <c r="AC26" s="20">
        <v>2.159501758604828</v>
      </c>
      <c r="AD26" s="20">
        <v>2.0591484982426116</v>
      </c>
      <c r="AE26" s="21">
        <v>2.1171013870444533</v>
      </c>
      <c r="AF26" s="19">
        <v>0</v>
      </c>
      <c r="AG26" s="20">
        <v>0</v>
      </c>
      <c r="AH26" s="20">
        <v>0</v>
      </c>
      <c r="AI26" s="22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1">
        <v>0</v>
      </c>
      <c r="AU26" s="19">
        <v>0.21316210720194728</v>
      </c>
      <c r="AV26" s="20">
        <v>0.10463478936475765</v>
      </c>
      <c r="AW26" s="20">
        <v>0.16215559534446997</v>
      </c>
      <c r="AX26" s="22">
        <v>0.13387853639900635</v>
      </c>
      <c r="AY26" s="20">
        <v>0.22707355964366666</v>
      </c>
      <c r="AZ26" s="20">
        <v>0.20310862766887694</v>
      </c>
      <c r="BA26" s="20">
        <v>0.28053453053886757</v>
      </c>
      <c r="BB26" s="20">
        <v>0.1957941221445858</v>
      </c>
      <c r="BC26" s="20">
        <v>0.3108435519849026</v>
      </c>
      <c r="BD26" s="20">
        <v>0.21009645462232823</v>
      </c>
      <c r="BE26" s="20">
        <v>0.23336769703665972</v>
      </c>
      <c r="BF26" s="20">
        <v>0.15901356791376625</v>
      </c>
      <c r="BG26" s="20">
        <v>0.27012673889794991</v>
      </c>
      <c r="BH26" s="20">
        <v>0.15901356791376625</v>
      </c>
      <c r="BI26" s="21">
        <v>0.27012673889794991</v>
      </c>
    </row>
    <row r="27" spans="1:61" ht="15.75" thickBot="1" x14ac:dyDescent="0.3">
      <c r="A27" s="24" t="s">
        <v>32</v>
      </c>
      <c r="B27" s="19">
        <v>0.73717525696589403</v>
      </c>
      <c r="C27" s="20">
        <v>1.3849065132707286</v>
      </c>
      <c r="D27" s="20">
        <v>0.6962176940570578</v>
      </c>
      <c r="E27" s="20">
        <v>1.369547035843095</v>
      </c>
      <c r="F27" s="20">
        <v>1.0854890358968954</v>
      </c>
      <c r="G27" s="20">
        <v>0.95322879726322685</v>
      </c>
      <c r="H27" s="20">
        <v>0.52980217948319697</v>
      </c>
      <c r="I27" s="20">
        <v>1.5021173951118483</v>
      </c>
      <c r="J27" s="20">
        <v>1.4245813318516614</v>
      </c>
      <c r="K27" s="20">
        <v>1.4752584383471858</v>
      </c>
      <c r="L27" s="20">
        <v>0.60915606046066528</v>
      </c>
      <c r="M27" s="20">
        <v>0.83073000512125272</v>
      </c>
      <c r="N27" s="20">
        <v>1.2040312175075023</v>
      </c>
      <c r="O27" s="20">
        <v>0.84051109726418549</v>
      </c>
      <c r="P27" s="21">
        <v>1.4556813306577492</v>
      </c>
      <c r="Q27" s="19">
        <v>2.1173190636599493E-2</v>
      </c>
      <c r="R27" s="20">
        <v>1.8449870349425614E-2</v>
      </c>
      <c r="S27" s="20">
        <v>2.4478886959997007E-2</v>
      </c>
      <c r="T27" s="20">
        <v>2.1507844031505095E-2</v>
      </c>
      <c r="U27" s="20">
        <v>1.6044225396658056E-2</v>
      </c>
      <c r="V27" s="20">
        <v>1.3546595887208336E-2</v>
      </c>
      <c r="W27" s="20">
        <v>1.2567269182837026E-2</v>
      </c>
      <c r="X27" s="20">
        <v>1.394767515138131E-2</v>
      </c>
      <c r="Y27" s="20">
        <v>9.4033722917807282E-3</v>
      </c>
      <c r="Z27" s="20">
        <v>4.8811676302962393E-3</v>
      </c>
      <c r="AA27" s="20">
        <v>9.5344379171445025E-3</v>
      </c>
      <c r="AB27" s="20">
        <v>2.1400261305335965E-2</v>
      </c>
      <c r="AC27" s="20">
        <v>1.4143635318789673E-2</v>
      </c>
      <c r="AD27" s="20">
        <v>1.6031890884065779E-2</v>
      </c>
      <c r="AE27" s="21">
        <v>9.6790229479820182E-3</v>
      </c>
      <c r="AF27" s="19">
        <v>6.9955475671584224E-4</v>
      </c>
      <c r="AG27" s="20">
        <v>6.9974223828415732E-4</v>
      </c>
      <c r="AH27" s="20">
        <v>5.6769218367339991E-4</v>
      </c>
      <c r="AI27" s="22">
        <v>3.8963485564320828E-4</v>
      </c>
      <c r="AJ27" s="20">
        <v>2.4708766011280378E-4</v>
      </c>
      <c r="AK27" s="20">
        <v>2.0319893830812504E-3</v>
      </c>
      <c r="AL27" s="20">
        <v>0</v>
      </c>
      <c r="AM27" s="20">
        <v>1.816103535336108E-4</v>
      </c>
      <c r="AN27" s="20">
        <v>2.9570353118807321E-4</v>
      </c>
      <c r="AO27" s="20">
        <v>6.8748839863327308E-4</v>
      </c>
      <c r="AP27" s="20">
        <v>4.1096715160105607E-4</v>
      </c>
      <c r="AQ27" s="20">
        <v>5.9239477661829658E-4</v>
      </c>
      <c r="AR27" s="20">
        <v>5.4857270207784561E-4</v>
      </c>
      <c r="AS27" s="20">
        <v>6.0708462905429339E-4</v>
      </c>
      <c r="AT27" s="21">
        <v>3.720912233726869E-4</v>
      </c>
      <c r="AU27" s="19">
        <v>0</v>
      </c>
      <c r="AV27" s="20">
        <v>0</v>
      </c>
      <c r="AW27" s="20">
        <v>0</v>
      </c>
      <c r="AX27" s="22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1">
        <v>0</v>
      </c>
    </row>
    <row r="28" spans="1:61" ht="15.75" thickBot="1" x14ac:dyDescent="0.3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39"/>
      <c r="R28" s="40"/>
      <c r="S28" s="40"/>
      <c r="T28" s="41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2"/>
      <c r="AF28" s="39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2"/>
      <c r="AU28" s="36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8"/>
    </row>
    <row r="29" spans="1:61" x14ac:dyDescent="0.25">
      <c r="A29" s="35" t="s">
        <v>34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  <c r="Q29" s="12"/>
      <c r="R29" s="13"/>
      <c r="S29" s="13"/>
      <c r="T29" s="13"/>
      <c r="U29" s="15"/>
      <c r="V29" s="15"/>
      <c r="W29" s="15"/>
      <c r="X29" s="16"/>
      <c r="Y29" s="16"/>
      <c r="Z29" s="16"/>
      <c r="AA29" s="16"/>
      <c r="AB29" s="16"/>
      <c r="AC29" s="16"/>
      <c r="AD29" s="16"/>
      <c r="AE29" s="17"/>
      <c r="AF29" s="12"/>
      <c r="AG29" s="13"/>
      <c r="AH29" s="13"/>
      <c r="AI29" s="13"/>
      <c r="AJ29" s="15"/>
      <c r="AK29" s="15"/>
      <c r="AL29" s="15"/>
      <c r="AM29" s="16"/>
      <c r="AN29" s="16"/>
      <c r="AO29" s="16"/>
      <c r="AP29" s="16"/>
      <c r="AQ29" s="16"/>
      <c r="AR29" s="16"/>
      <c r="AS29" s="16"/>
      <c r="AT29" s="17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4"/>
    </row>
    <row r="30" spans="1:61" x14ac:dyDescent="0.25">
      <c r="A30" s="18" t="s">
        <v>23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1">
        <v>0</v>
      </c>
      <c r="Q30" s="19">
        <v>0</v>
      </c>
      <c r="R30" s="20">
        <v>0</v>
      </c>
      <c r="S30" s="20">
        <v>0</v>
      </c>
      <c r="T30" s="22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1">
        <v>0</v>
      </c>
      <c r="AF30" s="19">
        <v>0</v>
      </c>
      <c r="AG30" s="20">
        <v>0</v>
      </c>
      <c r="AH30" s="20">
        <v>0</v>
      </c>
      <c r="AI30" s="22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1">
        <v>0</v>
      </c>
      <c r="AU30" s="19">
        <v>0</v>
      </c>
      <c r="AV30" s="20">
        <v>0</v>
      </c>
      <c r="AW30" s="20">
        <v>0</v>
      </c>
      <c r="AX30" s="22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1">
        <v>0</v>
      </c>
    </row>
    <row r="31" spans="1:61" x14ac:dyDescent="0.25">
      <c r="A31" s="18" t="s">
        <v>24</v>
      </c>
      <c r="B31" s="19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1">
        <v>0</v>
      </c>
      <c r="Q31" s="19">
        <v>0</v>
      </c>
      <c r="R31" s="20">
        <v>0</v>
      </c>
      <c r="S31" s="20">
        <v>0</v>
      </c>
      <c r="T31" s="22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1">
        <v>0</v>
      </c>
      <c r="AF31" s="19">
        <v>0</v>
      </c>
      <c r="AG31" s="20">
        <v>0</v>
      </c>
      <c r="AH31" s="20">
        <v>0</v>
      </c>
      <c r="AI31" s="22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1">
        <v>0</v>
      </c>
      <c r="AU31" s="19">
        <v>0</v>
      </c>
      <c r="AV31" s="20">
        <v>0</v>
      </c>
      <c r="AW31" s="20">
        <v>0</v>
      </c>
      <c r="AX31" s="22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1">
        <v>0</v>
      </c>
    </row>
    <row r="32" spans="1:61" x14ac:dyDescent="0.25">
      <c r="A32" s="18" t="s">
        <v>25</v>
      </c>
      <c r="B32" s="19">
        <v>2.9508774204400257</v>
      </c>
      <c r="C32" s="20">
        <v>5.654010584301095</v>
      </c>
      <c r="D32" s="20">
        <v>4.3009495219464124</v>
      </c>
      <c r="E32" s="20">
        <v>2.7427371575864536</v>
      </c>
      <c r="F32" s="20">
        <v>2.8544060671551312</v>
      </c>
      <c r="G32" s="20">
        <v>6.1863013661516177</v>
      </c>
      <c r="H32" s="20">
        <v>4.4697721874834837</v>
      </c>
      <c r="I32" s="20">
        <v>2.9926662107036055</v>
      </c>
      <c r="J32" s="20">
        <v>3.0987216588494975</v>
      </c>
      <c r="K32" s="20">
        <v>4.9750556292695904</v>
      </c>
      <c r="L32" s="20">
        <v>6.4666092271577771</v>
      </c>
      <c r="M32" s="20">
        <v>3.5149744070646625</v>
      </c>
      <c r="N32" s="20">
        <v>3.6726417682396733</v>
      </c>
      <c r="O32" s="20">
        <v>3.6226633919712339</v>
      </c>
      <c r="P32" s="21">
        <v>3.7298238185266448</v>
      </c>
      <c r="Q32" s="19">
        <v>0</v>
      </c>
      <c r="R32" s="20">
        <v>0</v>
      </c>
      <c r="S32" s="20">
        <v>0</v>
      </c>
      <c r="T32" s="22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1">
        <v>0</v>
      </c>
      <c r="AF32" s="19">
        <v>0</v>
      </c>
      <c r="AG32" s="20">
        <v>0</v>
      </c>
      <c r="AH32" s="20">
        <v>0</v>
      </c>
      <c r="AI32" s="22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1">
        <v>0</v>
      </c>
      <c r="AU32" s="19">
        <v>0</v>
      </c>
      <c r="AV32" s="20">
        <v>0</v>
      </c>
      <c r="AW32" s="20">
        <v>0</v>
      </c>
      <c r="AX32" s="22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1">
        <v>0</v>
      </c>
    </row>
    <row r="33" spans="1:61" x14ac:dyDescent="0.25">
      <c r="A33" s="18" t="s">
        <v>26</v>
      </c>
      <c r="B33" s="19">
        <v>0.68976099012182046</v>
      </c>
      <c r="C33" s="20">
        <v>0</v>
      </c>
      <c r="D33" s="20">
        <v>0.8537863365574464</v>
      </c>
      <c r="E33" s="20">
        <v>0.58856293119184822</v>
      </c>
      <c r="F33" s="20">
        <v>0.67937575773549097</v>
      </c>
      <c r="G33" s="20">
        <v>0</v>
      </c>
      <c r="H33" s="20">
        <v>0.9732875935837938</v>
      </c>
      <c r="I33" s="20">
        <v>0.79069515721463468</v>
      </c>
      <c r="J33" s="20">
        <v>0.73032858132830336</v>
      </c>
      <c r="K33" s="20">
        <v>0.84528990239956381</v>
      </c>
      <c r="L33" s="20">
        <v>0</v>
      </c>
      <c r="M33" s="20">
        <v>0.80256657011619115</v>
      </c>
      <c r="N33" s="20">
        <v>0.93861266345260308</v>
      </c>
      <c r="O33" s="20">
        <v>0.89090397815272415</v>
      </c>
      <c r="P33" s="21">
        <v>1.0872319501338223</v>
      </c>
      <c r="Q33" s="19">
        <v>0</v>
      </c>
      <c r="R33" s="20">
        <v>0</v>
      </c>
      <c r="S33" s="20">
        <v>0</v>
      </c>
      <c r="T33" s="22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1">
        <v>0</v>
      </c>
      <c r="AF33" s="19">
        <v>0</v>
      </c>
      <c r="AG33" s="20">
        <v>0</v>
      </c>
      <c r="AH33" s="20">
        <v>0</v>
      </c>
      <c r="AI33" s="22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1">
        <v>0</v>
      </c>
      <c r="AU33" s="19">
        <v>0</v>
      </c>
      <c r="AV33" s="20">
        <v>0</v>
      </c>
      <c r="AW33" s="20">
        <v>0</v>
      </c>
      <c r="AX33" s="22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1">
        <v>0</v>
      </c>
    </row>
    <row r="34" spans="1:61" x14ac:dyDescent="0.25">
      <c r="A34" s="18" t="s">
        <v>27</v>
      </c>
      <c r="B34" s="19">
        <v>1.4364191004565293E-2</v>
      </c>
      <c r="C34" s="20">
        <v>0.73916105104083174</v>
      </c>
      <c r="D34" s="20">
        <v>5.131937340407536E-3</v>
      </c>
      <c r="E34" s="20">
        <v>1.1124075128613596E-2</v>
      </c>
      <c r="F34" s="20">
        <v>7.6761899741711031E-3</v>
      </c>
      <c r="G34" s="20">
        <v>0.86549201123374053</v>
      </c>
      <c r="H34" s="20">
        <v>7.2619854026024543E-3</v>
      </c>
      <c r="I34" s="20">
        <v>9.1350007827406231E-3</v>
      </c>
      <c r="J34" s="20">
        <v>5.0121748536378422E-3</v>
      </c>
      <c r="K34" s="20">
        <v>0</v>
      </c>
      <c r="L34" s="20">
        <v>1.5123591178918865E-2</v>
      </c>
      <c r="M34" s="20">
        <v>1.5649095349000001E-2</v>
      </c>
      <c r="N34" s="20">
        <v>1.7578177453537923E-2</v>
      </c>
      <c r="O34" s="20">
        <v>1.8227108902726108E-2</v>
      </c>
      <c r="P34" s="21">
        <v>4.4092809969663391E-3</v>
      </c>
      <c r="Q34" s="19">
        <v>4.5937429024340302E-2</v>
      </c>
      <c r="R34" s="20">
        <v>5.2247420458550416E-2</v>
      </c>
      <c r="S34" s="20">
        <v>4.8276543299585931E-2</v>
      </c>
      <c r="T34" s="22">
        <v>3.1852649448832274E-2</v>
      </c>
      <c r="U34" s="20">
        <v>5.2959121817510939E-2</v>
      </c>
      <c r="V34" s="20">
        <v>6.1411234688677784E-2</v>
      </c>
      <c r="W34" s="20">
        <v>5.7389856862233281E-2</v>
      </c>
      <c r="X34" s="20">
        <v>4.7037081565205197E-2</v>
      </c>
      <c r="Y34" s="20">
        <v>3.7036867281306174E-2</v>
      </c>
      <c r="Z34" s="20">
        <v>5.1561629897495478E-2</v>
      </c>
      <c r="AA34" s="20">
        <v>5.4966856526641253E-2</v>
      </c>
      <c r="AB34" s="20">
        <v>3.8209463091880128E-2</v>
      </c>
      <c r="AC34" s="20">
        <v>5.0373284642974345E-2</v>
      </c>
      <c r="AD34" s="20">
        <v>4.6648382896531906E-2</v>
      </c>
      <c r="AE34" s="21">
        <v>4.6604425727429032E-2</v>
      </c>
      <c r="AF34" s="19">
        <v>0</v>
      </c>
      <c r="AG34" s="20">
        <v>0</v>
      </c>
      <c r="AH34" s="20">
        <v>0</v>
      </c>
      <c r="AI34" s="22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1">
        <v>0</v>
      </c>
      <c r="AU34" s="19">
        <v>1.3058355458695721E-2</v>
      </c>
      <c r="AV34" s="20">
        <v>0</v>
      </c>
      <c r="AW34" s="20">
        <v>7.5162445118358151E-3</v>
      </c>
      <c r="AX34" s="22">
        <v>0</v>
      </c>
      <c r="AY34" s="20">
        <v>1.3342733646091403E-2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1">
        <v>0</v>
      </c>
    </row>
    <row r="35" spans="1:61" x14ac:dyDescent="0.25">
      <c r="A35" s="18" t="s">
        <v>28</v>
      </c>
      <c r="B35" s="19">
        <v>0.21558723035856223</v>
      </c>
      <c r="C35" s="20">
        <v>0</v>
      </c>
      <c r="D35" s="20">
        <v>0.26724677238608979</v>
      </c>
      <c r="E35" s="20">
        <v>0.20529860543840645</v>
      </c>
      <c r="F35" s="20">
        <v>0.2194303146908439</v>
      </c>
      <c r="G35" s="20">
        <v>0</v>
      </c>
      <c r="H35" s="20">
        <v>0.30351064546543483</v>
      </c>
      <c r="I35" s="20">
        <v>0.17367398108419202</v>
      </c>
      <c r="J35" s="20">
        <v>0.25128886080362461</v>
      </c>
      <c r="K35" s="20">
        <v>0.39720788045035077</v>
      </c>
      <c r="L35" s="20">
        <v>0.51383222964680042</v>
      </c>
      <c r="M35" s="20">
        <v>0.3278707623656732</v>
      </c>
      <c r="N35" s="20">
        <v>0.35255575013190793</v>
      </c>
      <c r="O35" s="20">
        <v>0.36368254621978124</v>
      </c>
      <c r="P35" s="21">
        <v>0.32484959142523212</v>
      </c>
      <c r="Q35" s="19">
        <v>1.9613805355573577</v>
      </c>
      <c r="R35" s="20">
        <v>4.2139877073948524</v>
      </c>
      <c r="S35" s="20">
        <v>1.5264334511483848</v>
      </c>
      <c r="T35" s="22">
        <v>1.4395839011449616</v>
      </c>
      <c r="U35" s="20">
        <v>0.97087330662590265</v>
      </c>
      <c r="V35" s="20">
        <v>0.11771991825984045</v>
      </c>
      <c r="W35" s="20">
        <v>0.12966678379980159</v>
      </c>
      <c r="X35" s="20">
        <v>5.7207261363087401E-3</v>
      </c>
      <c r="Y35" s="20">
        <v>0</v>
      </c>
      <c r="Z35" s="20">
        <v>3.1411574096353787</v>
      </c>
      <c r="AA35" s="20">
        <v>0.80570110071387047</v>
      </c>
      <c r="AB35" s="20">
        <v>2.8843899138470386</v>
      </c>
      <c r="AC35" s="20">
        <v>0.61865644241634754</v>
      </c>
      <c r="AD35" s="20">
        <v>0.82343502081814635</v>
      </c>
      <c r="AE35" s="21">
        <v>1.0883668283651091E-2</v>
      </c>
      <c r="AF35" s="19">
        <v>0</v>
      </c>
      <c r="AG35" s="20">
        <v>0</v>
      </c>
      <c r="AH35" s="20">
        <v>0</v>
      </c>
      <c r="AI35" s="22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1">
        <v>0</v>
      </c>
      <c r="AU35" s="19">
        <v>1.941559817450409</v>
      </c>
      <c r="AV35" s="20">
        <v>4.2139877073948524</v>
      </c>
      <c r="AW35" s="20">
        <v>1.5264334511483848</v>
      </c>
      <c r="AX35" s="22">
        <v>1.4395839011449616</v>
      </c>
      <c r="AY35" s="20">
        <v>0.97087330662590265</v>
      </c>
      <c r="AZ35" s="20">
        <v>0.11771991825984045</v>
      </c>
      <c r="BA35" s="20">
        <v>0.12966678379980159</v>
      </c>
      <c r="BB35" s="20">
        <v>5.7207261363087401E-3</v>
      </c>
      <c r="BC35" s="20">
        <v>0</v>
      </c>
      <c r="BD35" s="20">
        <v>3.1411574096353787</v>
      </c>
      <c r="BE35" s="20">
        <v>0.80570110071387047</v>
      </c>
      <c r="BF35" s="20">
        <v>2.8843899138470386</v>
      </c>
      <c r="BG35" s="20">
        <v>0.61865644241634754</v>
      </c>
      <c r="BH35" s="20">
        <v>2.8843899138470386</v>
      </c>
      <c r="BI35" s="21">
        <v>0.61865644241634754</v>
      </c>
    </row>
    <row r="36" spans="1:61" x14ac:dyDescent="0.25">
      <c r="A36" s="18" t="s">
        <v>29</v>
      </c>
      <c r="B36" s="19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1">
        <v>0</v>
      </c>
      <c r="Q36" s="19">
        <v>0.79526939309582978</v>
      </c>
      <c r="R36" s="20">
        <v>0.43146106412601137</v>
      </c>
      <c r="S36" s="20">
        <v>1.445548668818599</v>
      </c>
      <c r="T36" s="22">
        <v>0.61344111672466706</v>
      </c>
      <c r="U36" s="20">
        <v>1.7335176058194084</v>
      </c>
      <c r="V36" s="20">
        <v>3.2896779229094846</v>
      </c>
      <c r="W36" s="20">
        <v>3.7752439724512552</v>
      </c>
      <c r="X36" s="20">
        <v>2.2105067401050507</v>
      </c>
      <c r="Y36" s="20">
        <v>2.2737975178941294</v>
      </c>
      <c r="Z36" s="20">
        <v>1.075277688022348</v>
      </c>
      <c r="AA36" s="20">
        <v>2.2770456968759714</v>
      </c>
      <c r="AB36" s="20">
        <v>0.14653872124281264</v>
      </c>
      <c r="AC36" s="20">
        <v>2.3937995447609808</v>
      </c>
      <c r="AD36" s="20">
        <v>2.1627705594066313</v>
      </c>
      <c r="AE36" s="21">
        <v>2.8255584252057564</v>
      </c>
      <c r="AF36" s="19">
        <v>0</v>
      </c>
      <c r="AG36" s="20">
        <v>0</v>
      </c>
      <c r="AH36" s="20">
        <v>0</v>
      </c>
      <c r="AI36" s="22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1">
        <v>0</v>
      </c>
      <c r="AU36" s="19">
        <v>0.79526939309582978</v>
      </c>
      <c r="AV36" s="20">
        <v>0.41098194128556176</v>
      </c>
      <c r="AW36" s="20">
        <v>1.4309022104798252</v>
      </c>
      <c r="AX36" s="22">
        <v>0.59588806647794057</v>
      </c>
      <c r="AY36" s="20">
        <v>1.7156943492699384</v>
      </c>
      <c r="AZ36" s="20">
        <v>3.2727221003906615</v>
      </c>
      <c r="BA36" s="20">
        <v>3.7516223477111232</v>
      </c>
      <c r="BB36" s="20">
        <v>2.1956510131860014</v>
      </c>
      <c r="BC36" s="20">
        <v>2.2617032434685371</v>
      </c>
      <c r="BD36" s="20">
        <v>1.0585946362155139</v>
      </c>
      <c r="BE36" s="20">
        <v>2.2589836905631051</v>
      </c>
      <c r="BF36" s="20">
        <v>0.12805600421232177</v>
      </c>
      <c r="BG36" s="20">
        <v>2.3755678502623585</v>
      </c>
      <c r="BH36" s="20">
        <v>0.12805600421232177</v>
      </c>
      <c r="BI36" s="21">
        <v>2.3755678502623585</v>
      </c>
    </row>
    <row r="37" spans="1:61" x14ac:dyDescent="0.25">
      <c r="A37" s="18" t="s">
        <v>30</v>
      </c>
      <c r="B37" s="19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1">
        <v>0</v>
      </c>
      <c r="Q37" s="19">
        <v>0</v>
      </c>
      <c r="R37" s="20">
        <v>0</v>
      </c>
      <c r="S37" s="20">
        <v>0</v>
      </c>
      <c r="T37" s="22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1">
        <v>0</v>
      </c>
      <c r="AF37" s="19">
        <v>0</v>
      </c>
      <c r="AG37" s="20">
        <v>0</v>
      </c>
      <c r="AH37" s="20">
        <v>0</v>
      </c>
      <c r="AI37" s="22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1">
        <v>0</v>
      </c>
      <c r="AU37" s="19">
        <v>0</v>
      </c>
      <c r="AV37" s="20">
        <v>0</v>
      </c>
      <c r="AW37" s="20">
        <v>0</v>
      </c>
      <c r="AX37" s="22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1">
        <v>0</v>
      </c>
    </row>
    <row r="38" spans="1:61" x14ac:dyDescent="0.25">
      <c r="A38" s="18" t="s">
        <v>31</v>
      </c>
      <c r="B38" s="19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1">
        <v>0</v>
      </c>
      <c r="Q38" s="19">
        <v>0</v>
      </c>
      <c r="R38" s="20">
        <v>0</v>
      </c>
      <c r="S38" s="20">
        <v>0</v>
      </c>
      <c r="T38" s="22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1">
        <v>0</v>
      </c>
      <c r="AF38" s="19">
        <v>0</v>
      </c>
      <c r="AG38" s="20">
        <v>0</v>
      </c>
      <c r="AH38" s="20">
        <v>0</v>
      </c>
      <c r="AI38" s="22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1">
        <v>0</v>
      </c>
      <c r="AU38" s="19">
        <v>0</v>
      </c>
      <c r="AV38" s="20">
        <v>0</v>
      </c>
      <c r="AW38" s="20">
        <v>0</v>
      </c>
      <c r="AX38" s="22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0</v>
      </c>
      <c r="BI38" s="21">
        <v>0</v>
      </c>
    </row>
    <row r="39" spans="1:61" ht="15.75" thickBot="1" x14ac:dyDescent="0.3">
      <c r="A39" s="24" t="s">
        <v>32</v>
      </c>
      <c r="B39" s="43">
        <v>5.3787987960818087E-3</v>
      </c>
      <c r="C39" s="44">
        <v>1.2082215981039783E-2</v>
      </c>
      <c r="D39" s="44">
        <v>1.1762582045712847E-2</v>
      </c>
      <c r="E39" s="44">
        <v>4.0911659842536871E-3</v>
      </c>
      <c r="F39" s="44">
        <v>2.6191291971957202E-3</v>
      </c>
      <c r="G39" s="44">
        <v>1.5239920373109377E-2</v>
      </c>
      <c r="H39" s="44">
        <v>6.8181974057767479E-3</v>
      </c>
      <c r="I39" s="44">
        <v>5.1940561110612685E-3</v>
      </c>
      <c r="J39" s="44">
        <v>4.9086786177220164E-3</v>
      </c>
      <c r="K39" s="44">
        <v>1.5308075009567547E-2</v>
      </c>
      <c r="L39" s="44">
        <v>9.2673092686038124E-3</v>
      </c>
      <c r="M39" s="44">
        <v>7.8591040364694026E-3</v>
      </c>
      <c r="N39" s="44">
        <v>6.9549478228652086E-3</v>
      </c>
      <c r="O39" s="44">
        <v>6.7119276588242672E-3</v>
      </c>
      <c r="P39" s="45">
        <v>8.0790306874794632E-3</v>
      </c>
      <c r="Q39" s="43">
        <v>1.4768378197334447E-3</v>
      </c>
      <c r="R39" s="44">
        <v>1.8659793020910861E-3</v>
      </c>
      <c r="S39" s="44">
        <v>2.2707687346935996E-3</v>
      </c>
      <c r="T39" s="46">
        <v>1.1689045669296249E-3</v>
      </c>
      <c r="U39" s="44">
        <v>2.4708766011280374E-3</v>
      </c>
      <c r="V39" s="44">
        <v>2.7093191774416668E-3</v>
      </c>
      <c r="W39" s="44">
        <v>1.6137745339116565E-3</v>
      </c>
      <c r="X39" s="44">
        <v>2.5425449494705511E-3</v>
      </c>
      <c r="Y39" s="44">
        <v>1.9220729527224759E-3</v>
      </c>
      <c r="Z39" s="44">
        <v>2.2916279954442436E-3</v>
      </c>
      <c r="AA39" s="44">
        <v>2.4658029096063364E-3</v>
      </c>
      <c r="AB39" s="44">
        <v>1.6537687513927448E-3</v>
      </c>
      <c r="AC39" s="44">
        <v>2.3373967305925594E-3</v>
      </c>
      <c r="AD39" s="44">
        <v>1.9912375832980824E-3</v>
      </c>
      <c r="AE39" s="45">
        <v>2.2790587431577073E-3</v>
      </c>
      <c r="AF39" s="43">
        <v>0</v>
      </c>
      <c r="AG39" s="44">
        <v>0</v>
      </c>
      <c r="AH39" s="44">
        <v>0</v>
      </c>
      <c r="AI39" s="46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0</v>
      </c>
      <c r="AT39" s="45">
        <v>0</v>
      </c>
      <c r="AU39" s="43">
        <v>0</v>
      </c>
      <c r="AV39" s="44">
        <v>0</v>
      </c>
      <c r="AW39" s="44">
        <v>0</v>
      </c>
      <c r="AX39" s="46">
        <v>0</v>
      </c>
      <c r="AY39" s="44">
        <v>0</v>
      </c>
      <c r="AZ39" s="44">
        <v>0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0</v>
      </c>
      <c r="BH39" s="44">
        <v>0</v>
      </c>
      <c r="BI39" s="45">
        <v>0</v>
      </c>
    </row>
    <row r="40" spans="1:61" x14ac:dyDescent="0.25">
      <c r="T40"/>
    </row>
    <row r="41" spans="1:61" x14ac:dyDescent="0.25">
      <c r="A41" s="47" t="s">
        <v>35</v>
      </c>
      <c r="T41"/>
    </row>
    <row r="42" spans="1:61" x14ac:dyDescent="0.25">
      <c r="Q42" s="48"/>
      <c r="R42" s="48"/>
      <c r="S42" s="48"/>
      <c r="T42" s="4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</row>
    <row r="43" spans="1:61" x14ac:dyDescent="0.25">
      <c r="Q43" s="48"/>
      <c r="R43" s="48"/>
      <c r="S43" s="48"/>
      <c r="T43" s="49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</row>
    <row r="44" spans="1:61" x14ac:dyDescent="0.25">
      <c r="Q44" s="48"/>
      <c r="R44" s="48"/>
      <c r="S44" s="48"/>
      <c r="T44" s="4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</row>
    <row r="45" spans="1:61" x14ac:dyDescent="0.25">
      <c r="Q45" s="48"/>
      <c r="R45" s="48"/>
      <c r="S45" s="48"/>
      <c r="T45" s="4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</row>
    <row r="46" spans="1:61" x14ac:dyDescent="0.25">
      <c r="Q46" s="48"/>
      <c r="R46" s="48"/>
      <c r="S46" s="48"/>
      <c r="T46" s="49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</row>
    <row r="47" spans="1:61" x14ac:dyDescent="0.25">
      <c r="Q47" s="48"/>
      <c r="R47" s="48"/>
      <c r="S47" s="48"/>
      <c r="T47" s="49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</row>
    <row r="48" spans="1:61" x14ac:dyDescent="0.25">
      <c r="Q48" s="48"/>
      <c r="R48" s="48"/>
      <c r="S48" s="48"/>
      <c r="T48" s="49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</row>
    <row r="49" spans="17:31" x14ac:dyDescent="0.25">
      <c r="Q49" s="48"/>
      <c r="R49" s="48"/>
      <c r="S49" s="48"/>
      <c r="T49" s="49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</row>
    <row r="50" spans="17:31" x14ac:dyDescent="0.25">
      <c r="Q50" s="48"/>
      <c r="R50" s="48"/>
      <c r="S50" s="48"/>
      <c r="T50" s="49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</row>
    <row r="51" spans="17:31" x14ac:dyDescent="0.25">
      <c r="Q51" s="48"/>
      <c r="R51" s="48"/>
      <c r="S51" s="48"/>
      <c r="T51" s="49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</row>
    <row r="6017" spans="1:2" x14ac:dyDescent="0.25">
      <c r="A6017" t="s">
        <v>36</v>
      </c>
      <c r="B6017">
        <v>2.4974937122957595E-2</v>
      </c>
    </row>
    <row r="6018" spans="1:2" x14ac:dyDescent="0.25">
      <c r="A6018" t="s">
        <v>37</v>
      </c>
    </row>
    <row r="6019" spans="1:2" x14ac:dyDescent="0.25">
      <c r="A6019" t="s">
        <v>38</v>
      </c>
    </row>
    <row r="6020" spans="1:2" x14ac:dyDescent="0.25">
      <c r="A6020" t="s">
        <v>39</v>
      </c>
    </row>
    <row r="6021" spans="1:2" x14ac:dyDescent="0.25">
      <c r="A6021" t="s">
        <v>40</v>
      </c>
    </row>
    <row r="6022" spans="1:2" x14ac:dyDescent="0.25">
      <c r="A6022" t="s">
        <v>41</v>
      </c>
    </row>
  </sheetData>
  <mergeCells count="4">
    <mergeCell ref="B3:P3"/>
    <mergeCell ref="Q3:AE3"/>
    <mergeCell ref="AF3:AT3"/>
    <mergeCell ref="AU3:BI3"/>
  </mergeCells>
  <conditionalFormatting sqref="B16:C16">
    <cfRule type="expression" dxfId="3" priority="1">
      <formula>Settings.CanvasVisible=TRUE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6022"/>
  <sheetViews>
    <sheetView zoomScale="80" zoomScaleNormal="80" workbookViewId="0">
      <selection activeCell="B6" sqref="B6"/>
    </sheetView>
  </sheetViews>
  <sheetFormatPr baseColWidth="10" defaultColWidth="11.42578125" defaultRowHeight="15" x14ac:dyDescent="0.25"/>
  <cols>
    <col min="1" max="1" width="30.7109375" bestFit="1" customWidth="1"/>
    <col min="2" max="19" width="8.7109375" customWidth="1"/>
    <col min="20" max="20" width="8.7109375" style="2" customWidth="1"/>
    <col min="21" max="31" width="8.7109375" customWidth="1"/>
    <col min="32" max="46" width="9.85546875" customWidth="1"/>
    <col min="47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45</v>
      </c>
    </row>
    <row r="3" spans="1:61" x14ac:dyDescent="0.25">
      <c r="A3" s="3" t="s">
        <v>2</v>
      </c>
      <c r="B3" s="125" t="s">
        <v>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125" t="s">
        <v>4</v>
      </c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7"/>
      <c r="AF3" s="125" t="s">
        <v>5</v>
      </c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7"/>
      <c r="AU3" s="125" t="s">
        <v>6</v>
      </c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</row>
    <row r="4" spans="1:61" x14ac:dyDescent="0.25">
      <c r="A4" s="4"/>
      <c r="B4" s="5" t="s">
        <v>7</v>
      </c>
      <c r="C4" s="6" t="s">
        <v>8</v>
      </c>
      <c r="D4" s="7" t="s">
        <v>9</v>
      </c>
      <c r="E4" s="6" t="s">
        <v>10</v>
      </c>
      <c r="F4" s="6" t="s">
        <v>11</v>
      </c>
      <c r="G4" s="6" t="s">
        <v>12</v>
      </c>
      <c r="H4" s="7" t="s">
        <v>13</v>
      </c>
      <c r="I4" s="6" t="s">
        <v>14</v>
      </c>
      <c r="J4" s="7" t="s">
        <v>15</v>
      </c>
      <c r="K4" s="6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8" t="s">
        <v>21</v>
      </c>
      <c r="Q4" s="5" t="s">
        <v>7</v>
      </c>
      <c r="R4" s="6" t="s">
        <v>8</v>
      </c>
      <c r="S4" s="7" t="s">
        <v>9</v>
      </c>
      <c r="T4" s="9" t="s">
        <v>10</v>
      </c>
      <c r="U4" s="6" t="s">
        <v>11</v>
      </c>
      <c r="V4" s="6" t="s">
        <v>12</v>
      </c>
      <c r="W4" s="7" t="s">
        <v>13</v>
      </c>
      <c r="X4" s="6" t="s">
        <v>14</v>
      </c>
      <c r="Y4" s="7" t="s">
        <v>15</v>
      </c>
      <c r="Z4" s="6" t="s">
        <v>16</v>
      </c>
      <c r="AA4" s="7" t="s">
        <v>17</v>
      </c>
      <c r="AB4" s="10" t="s">
        <v>18</v>
      </c>
      <c r="AC4" s="10" t="s">
        <v>19</v>
      </c>
      <c r="AD4" s="10" t="s">
        <v>20</v>
      </c>
      <c r="AE4" s="8" t="s">
        <v>21</v>
      </c>
      <c r="AF4" s="5" t="s">
        <v>7</v>
      </c>
      <c r="AG4" s="6" t="s">
        <v>8</v>
      </c>
      <c r="AH4" s="7" t="s">
        <v>9</v>
      </c>
      <c r="AI4" s="6" t="s">
        <v>10</v>
      </c>
      <c r="AJ4" s="6" t="s">
        <v>11</v>
      </c>
      <c r="AK4" s="6" t="s">
        <v>12</v>
      </c>
      <c r="AL4" s="7" t="s">
        <v>13</v>
      </c>
      <c r="AM4" s="6" t="s">
        <v>14</v>
      </c>
      <c r="AN4" s="7" t="s">
        <v>15</v>
      </c>
      <c r="AO4" s="6" t="s">
        <v>16</v>
      </c>
      <c r="AP4" s="7" t="s">
        <v>17</v>
      </c>
      <c r="AQ4" s="10" t="s">
        <v>18</v>
      </c>
      <c r="AR4" s="10" t="s">
        <v>19</v>
      </c>
      <c r="AS4" s="10" t="s">
        <v>20</v>
      </c>
      <c r="AT4" s="8" t="s">
        <v>21</v>
      </c>
      <c r="AU4" s="5" t="s">
        <v>7</v>
      </c>
      <c r="AV4" s="6" t="s">
        <v>8</v>
      </c>
      <c r="AW4" s="7" t="s">
        <v>9</v>
      </c>
      <c r="AX4" s="6" t="s">
        <v>10</v>
      </c>
      <c r="AY4" s="6" t="s">
        <v>11</v>
      </c>
      <c r="AZ4" s="6" t="s">
        <v>12</v>
      </c>
      <c r="BA4" s="7" t="s">
        <v>13</v>
      </c>
      <c r="BB4" s="6" t="s">
        <v>14</v>
      </c>
      <c r="BC4" s="7" t="s">
        <v>15</v>
      </c>
      <c r="BD4" s="6" t="s">
        <v>16</v>
      </c>
      <c r="BE4" s="7" t="s">
        <v>17</v>
      </c>
      <c r="BF4" s="7" t="s">
        <v>18</v>
      </c>
      <c r="BG4" s="7" t="s">
        <v>19</v>
      </c>
      <c r="BH4" s="7" t="s">
        <v>20</v>
      </c>
      <c r="BI4" s="8" t="s">
        <v>21</v>
      </c>
    </row>
    <row r="5" spans="1:61" x14ac:dyDescent="0.25">
      <c r="A5" s="11" t="s">
        <v>22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2"/>
      <c r="R5" s="13"/>
      <c r="S5" s="13"/>
      <c r="T5" s="13"/>
      <c r="U5" s="15"/>
      <c r="V5" s="15"/>
      <c r="W5" s="15"/>
      <c r="X5" s="16"/>
      <c r="Y5" s="16"/>
      <c r="Z5" s="16"/>
      <c r="AA5" s="16"/>
      <c r="AB5" s="16"/>
      <c r="AC5" s="16"/>
      <c r="AD5" s="16"/>
      <c r="AE5" s="17"/>
      <c r="AF5" s="12"/>
      <c r="AG5" s="13"/>
      <c r="AH5" s="13"/>
      <c r="AI5" s="13"/>
      <c r="AJ5" s="15"/>
      <c r="AK5" s="15"/>
      <c r="AL5" s="15"/>
      <c r="AM5" s="16"/>
      <c r="AN5" s="16"/>
      <c r="AO5" s="16"/>
      <c r="AP5" s="16"/>
      <c r="AQ5" s="16"/>
      <c r="AR5" s="16"/>
      <c r="AS5" s="16"/>
      <c r="AT5" s="17"/>
      <c r="AU5" s="12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4"/>
    </row>
    <row r="6" spans="1:61" x14ac:dyDescent="0.25">
      <c r="A6" s="18" t="s">
        <v>23</v>
      </c>
      <c r="B6" s="19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1">
        <v>0</v>
      </c>
      <c r="Q6" s="19">
        <v>0</v>
      </c>
      <c r="R6" s="20">
        <v>0</v>
      </c>
      <c r="S6" s="20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3">
        <v>0</v>
      </c>
      <c r="AF6" s="19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1">
        <v>0</v>
      </c>
      <c r="AU6" s="19">
        <v>0</v>
      </c>
      <c r="AV6" s="20">
        <v>0</v>
      </c>
      <c r="AW6" s="20">
        <v>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0</v>
      </c>
      <c r="BG6" s="20">
        <v>0</v>
      </c>
      <c r="BH6" s="20">
        <v>0</v>
      </c>
      <c r="BI6" s="21">
        <v>0</v>
      </c>
    </row>
    <row r="7" spans="1:61" x14ac:dyDescent="0.25">
      <c r="A7" s="18" t="s">
        <v>24</v>
      </c>
      <c r="B7" s="19">
        <v>0.45706501999996402</v>
      </c>
      <c r="C7" s="20">
        <v>0.46197902579531608</v>
      </c>
      <c r="D7" s="20">
        <v>0.47402829993151552</v>
      </c>
      <c r="E7" s="20">
        <v>0.39434490325934574</v>
      </c>
      <c r="F7" s="20">
        <v>0.50677507156666568</v>
      </c>
      <c r="G7" s="20">
        <v>0.62688148252442155</v>
      </c>
      <c r="H7" s="20">
        <v>0.67944478856773949</v>
      </c>
      <c r="I7" s="20">
        <v>0.53341206682882891</v>
      </c>
      <c r="J7" s="20">
        <v>0.35202580844037978</v>
      </c>
      <c r="K7" s="20">
        <v>0.92762520157902184</v>
      </c>
      <c r="L7" s="20">
        <v>1.2158831349007482</v>
      </c>
      <c r="M7" s="20">
        <v>0.44640689270860195</v>
      </c>
      <c r="N7" s="20">
        <v>0.57615349760340118</v>
      </c>
      <c r="O7" s="20">
        <v>0.5356607216365955</v>
      </c>
      <c r="P7" s="21">
        <v>0.70929622332022713</v>
      </c>
      <c r="Q7" s="19">
        <v>0</v>
      </c>
      <c r="R7" s="20">
        <v>0</v>
      </c>
      <c r="S7" s="20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3">
        <v>0</v>
      </c>
      <c r="AF7" s="19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1">
        <v>0</v>
      </c>
      <c r="AU7" s="19">
        <v>0</v>
      </c>
      <c r="AV7" s="20">
        <v>0</v>
      </c>
      <c r="AW7" s="20">
        <v>0</v>
      </c>
      <c r="AX7" s="20">
        <v>0</v>
      </c>
      <c r="AY7" s="20">
        <v>0</v>
      </c>
      <c r="AZ7" s="20">
        <v>0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1">
        <v>0</v>
      </c>
    </row>
    <row r="8" spans="1:61" x14ac:dyDescent="0.25">
      <c r="A8" s="18" t="s">
        <v>25</v>
      </c>
      <c r="B8" s="19">
        <v>3.4965444079469536</v>
      </c>
      <c r="C8" s="20">
        <v>3.9636562371908735</v>
      </c>
      <c r="D8" s="20">
        <v>3.6770882997644159</v>
      </c>
      <c r="E8" s="20">
        <v>2.2783279244931323</v>
      </c>
      <c r="F8" s="20">
        <v>2.834668915871208</v>
      </c>
      <c r="G8" s="20">
        <v>2.5615778959705588</v>
      </c>
      <c r="H8" s="20">
        <v>0.98374671749997822</v>
      </c>
      <c r="I8" s="20">
        <v>0.67860687008669429</v>
      </c>
      <c r="J8" s="20">
        <v>2.2735545397661205</v>
      </c>
      <c r="K8" s="20">
        <v>0.91716368160920447</v>
      </c>
      <c r="L8" s="20">
        <v>2.2920743898000198</v>
      </c>
      <c r="M8" s="20">
        <v>3.5546957627963969</v>
      </c>
      <c r="N8" s="20">
        <v>2.7360572575548865</v>
      </c>
      <c r="O8" s="20">
        <v>2.7835090911540492</v>
      </c>
      <c r="P8" s="21">
        <v>0.77361174352273598</v>
      </c>
      <c r="Q8" s="19">
        <v>0.82663456502549082</v>
      </c>
      <c r="R8" s="20">
        <v>0.91352950525749321</v>
      </c>
      <c r="S8" s="20">
        <v>1.1756645708046758</v>
      </c>
      <c r="T8" s="22">
        <v>0.18915571189017755</v>
      </c>
      <c r="U8" s="22">
        <v>0.49600310908407341</v>
      </c>
      <c r="V8" s="22">
        <v>1.4367031685051678E-3</v>
      </c>
      <c r="W8" s="22">
        <v>3.8386711218516352E-3</v>
      </c>
      <c r="X8" s="22">
        <v>1.3809663615927843E-3</v>
      </c>
      <c r="Y8" s="22">
        <v>1.0070516638950837</v>
      </c>
      <c r="Z8" s="22">
        <v>0.42602870685596828</v>
      </c>
      <c r="AA8" s="22">
        <v>5.9345146094561867E-2</v>
      </c>
      <c r="AB8" s="22">
        <v>0.8626147558542232</v>
      </c>
      <c r="AC8" s="22">
        <v>2.3271797082033661E-3</v>
      </c>
      <c r="AD8" s="22">
        <v>4.8166533906203292E-3</v>
      </c>
      <c r="AE8" s="23">
        <v>4.5511374801198469E-2</v>
      </c>
      <c r="AF8" s="19">
        <v>0.80327315340520522</v>
      </c>
      <c r="AG8" s="20">
        <v>0.89456851192451303</v>
      </c>
      <c r="AH8" s="20">
        <v>1.1715948486481111</v>
      </c>
      <c r="AI8" s="20">
        <v>0.17882739688837379</v>
      </c>
      <c r="AJ8" s="20">
        <v>0.48966666056490143</v>
      </c>
      <c r="AK8" s="20">
        <v>0</v>
      </c>
      <c r="AL8" s="20">
        <v>0</v>
      </c>
      <c r="AM8" s="20">
        <v>1.3809663615927843E-3</v>
      </c>
      <c r="AN8" s="20">
        <v>1.9387350044905948E-4</v>
      </c>
      <c r="AO8" s="20">
        <v>0.42602870685596828</v>
      </c>
      <c r="AP8" s="20">
        <v>5.9345146094561867E-2</v>
      </c>
      <c r="AQ8" s="20">
        <v>0.83888432910418664</v>
      </c>
      <c r="AR8" s="20">
        <v>5.7639125899773783E-5</v>
      </c>
      <c r="AS8" s="20">
        <v>0</v>
      </c>
      <c r="AT8" s="21">
        <v>4.304026966361506E-4</v>
      </c>
      <c r="AU8" s="19">
        <v>0</v>
      </c>
      <c r="AV8" s="20">
        <v>1.6730288234982475E-3</v>
      </c>
      <c r="AW8" s="20">
        <v>4.0697221565646384E-3</v>
      </c>
      <c r="AX8" s="20">
        <v>3.319815536294068E-3</v>
      </c>
      <c r="AY8" s="20">
        <v>6.3364485191719812E-3</v>
      </c>
      <c r="AZ8" s="20">
        <v>1.4367031685051678E-3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2.2695405823035925E-3</v>
      </c>
      <c r="BH8" s="20">
        <v>0</v>
      </c>
      <c r="BI8" s="21">
        <v>2.2695405823035925E-3</v>
      </c>
    </row>
    <row r="9" spans="1:61" x14ac:dyDescent="0.25">
      <c r="A9" s="18" t="s">
        <v>26</v>
      </c>
      <c r="B9" s="19">
        <v>0.22209314654054432</v>
      </c>
      <c r="C9" s="20">
        <v>0.21933407876062025</v>
      </c>
      <c r="D9" s="20">
        <v>8.8887044187749495E-2</v>
      </c>
      <c r="E9" s="20">
        <v>1.3929208253504066</v>
      </c>
      <c r="F9" s="20">
        <v>1.4644471260920398</v>
      </c>
      <c r="G9" s="20">
        <v>3.0998946098409061</v>
      </c>
      <c r="H9" s="20">
        <v>3.3223349589523918</v>
      </c>
      <c r="I9" s="20">
        <v>2.6928567857786976</v>
      </c>
      <c r="J9" s="20">
        <v>1.9673071116192751</v>
      </c>
      <c r="K9" s="20">
        <v>3.9077486846122542</v>
      </c>
      <c r="L9" s="20">
        <v>1.3133410525982625</v>
      </c>
      <c r="M9" s="20">
        <v>0.2049184959099678</v>
      </c>
      <c r="N9" s="20">
        <v>1.8066623768747216</v>
      </c>
      <c r="O9" s="20">
        <v>1.6969767960864202</v>
      </c>
      <c r="P9" s="21">
        <v>3.3299885601931525</v>
      </c>
      <c r="Q9" s="19">
        <v>5.2286632939710183</v>
      </c>
      <c r="R9" s="20">
        <v>4.5073069533866299</v>
      </c>
      <c r="S9" s="20">
        <v>3.5141107508852993</v>
      </c>
      <c r="T9" s="22">
        <v>3.7884505338878172</v>
      </c>
      <c r="U9" s="22">
        <v>7.070420472642736</v>
      </c>
      <c r="V9" s="22">
        <v>7.5430109020229095</v>
      </c>
      <c r="W9" s="22">
        <v>2.3960636172495926</v>
      </c>
      <c r="X9" s="22">
        <v>1.9859401052793513</v>
      </c>
      <c r="Y9" s="22">
        <v>1.7573178764453872</v>
      </c>
      <c r="Z9" s="22">
        <v>2.4849077735399976</v>
      </c>
      <c r="AA9" s="22">
        <v>1.3321007126692654</v>
      </c>
      <c r="AB9" s="22">
        <v>4.5098683453026922</v>
      </c>
      <c r="AC9" s="22">
        <v>6.2814110720870211</v>
      </c>
      <c r="AD9" s="22">
        <v>6.4960389308453514</v>
      </c>
      <c r="AE9" s="23">
        <v>2.7465257597498085</v>
      </c>
      <c r="AF9" s="19">
        <v>3.8469056811958007</v>
      </c>
      <c r="AG9" s="20">
        <v>3.6992897992644247</v>
      </c>
      <c r="AH9" s="20">
        <v>2.6081528663107054</v>
      </c>
      <c r="AI9" s="20">
        <v>2.4203176645417392</v>
      </c>
      <c r="AJ9" s="20">
        <v>5.8034123887425242</v>
      </c>
      <c r="AK9" s="20">
        <v>6.6507863076441236</v>
      </c>
      <c r="AL9" s="20">
        <v>1.173062997827661</v>
      </c>
      <c r="AM9" s="20">
        <v>0.55755135882947082</v>
      </c>
      <c r="AN9" s="20">
        <v>0.94576340356562438</v>
      </c>
      <c r="AO9" s="20">
        <v>1.2149831224520913</v>
      </c>
      <c r="AP9" s="20">
        <v>5.6147102110577142E-2</v>
      </c>
      <c r="AQ9" s="20">
        <v>3.3828776999774064</v>
      </c>
      <c r="AR9" s="20">
        <v>5.0665368057160149</v>
      </c>
      <c r="AS9" s="20">
        <v>5.2906818908282469</v>
      </c>
      <c r="AT9" s="21">
        <v>1.3107023637716098</v>
      </c>
      <c r="AU9" s="19">
        <v>0.45231286960199141</v>
      </c>
      <c r="AV9" s="20">
        <v>0.18113325395741026</v>
      </c>
      <c r="AW9" s="20">
        <v>0.16834095754902467</v>
      </c>
      <c r="AX9" s="20">
        <v>0.26892964966601429</v>
      </c>
      <c r="AY9" s="20">
        <v>0.25085295637566407</v>
      </c>
      <c r="AZ9" s="20">
        <v>0.15992102602316413</v>
      </c>
      <c r="BA9" s="20">
        <v>0.20254224719297173</v>
      </c>
      <c r="BB9" s="20">
        <v>0.17480272205041464</v>
      </c>
      <c r="BC9" s="20">
        <v>0.21575697181224709</v>
      </c>
      <c r="BD9" s="20">
        <v>0.19902856254634879</v>
      </c>
      <c r="BE9" s="20">
        <v>0.22040127869008116</v>
      </c>
      <c r="BF9" s="20">
        <v>0.27769180461007981</v>
      </c>
      <c r="BG9" s="20">
        <v>0.19915758976519335</v>
      </c>
      <c r="BH9" s="20">
        <v>0.27769180461007981</v>
      </c>
      <c r="BI9" s="21">
        <v>0.19915758976519335</v>
      </c>
    </row>
    <row r="10" spans="1:61" x14ac:dyDescent="0.25">
      <c r="A10" s="18" t="s">
        <v>27</v>
      </c>
      <c r="B10" s="19">
        <v>0.87521432098459762</v>
      </c>
      <c r="C10" s="20">
        <v>1.0284944692455475</v>
      </c>
      <c r="D10" s="20">
        <v>0.54884650328663753</v>
      </c>
      <c r="E10" s="20">
        <v>0.76412317155011533</v>
      </c>
      <c r="F10" s="20">
        <v>0.50466292206027508</v>
      </c>
      <c r="G10" s="20">
        <v>1.7480207817516993</v>
      </c>
      <c r="H10" s="20">
        <v>1.2503947724278723</v>
      </c>
      <c r="I10" s="20">
        <v>0.78085361949902399</v>
      </c>
      <c r="J10" s="20">
        <v>2.0285711377611779</v>
      </c>
      <c r="K10" s="20">
        <v>0.97177133194810938</v>
      </c>
      <c r="L10" s="20">
        <v>1.1089299938281045</v>
      </c>
      <c r="M10" s="20">
        <v>0.81328478766032475</v>
      </c>
      <c r="N10" s="20">
        <v>0.58207591778960299</v>
      </c>
      <c r="O10" s="20">
        <v>0.56018376998623209</v>
      </c>
      <c r="P10" s="21">
        <v>0.92541774292076617</v>
      </c>
      <c r="Q10" s="19">
        <v>4.4602126207929755</v>
      </c>
      <c r="R10" s="20">
        <v>3.1772769225192468</v>
      </c>
      <c r="S10" s="20">
        <v>3.0562265805682354</v>
      </c>
      <c r="T10" s="22">
        <v>1.6618996574688105</v>
      </c>
      <c r="U10" s="22">
        <v>2.5633515776114035</v>
      </c>
      <c r="V10" s="22">
        <v>1.482773450108567</v>
      </c>
      <c r="W10" s="22">
        <v>4.3881594444395979</v>
      </c>
      <c r="X10" s="22">
        <v>3.1708092435259596</v>
      </c>
      <c r="Y10" s="22">
        <v>3.1996640172237223</v>
      </c>
      <c r="Z10" s="22">
        <v>3.629553868109912</v>
      </c>
      <c r="AA10" s="22">
        <v>2.9971606644546318</v>
      </c>
      <c r="AB10" s="22">
        <v>3.2187804246518641</v>
      </c>
      <c r="AC10" s="22">
        <v>1.8286228838425351</v>
      </c>
      <c r="AD10" s="22">
        <v>1.7463300416975591</v>
      </c>
      <c r="AE10" s="23">
        <v>2.8591205893370546</v>
      </c>
      <c r="AF10" s="19">
        <v>3.0396990251502571</v>
      </c>
      <c r="AG10" s="20">
        <v>2.8763269209856368</v>
      </c>
      <c r="AH10" s="20">
        <v>2.6734301316299072</v>
      </c>
      <c r="AI10" s="20">
        <v>1.1035558667165377</v>
      </c>
      <c r="AJ10" s="20">
        <v>2.072722715604701</v>
      </c>
      <c r="AK10" s="20">
        <v>1.0880951263516585</v>
      </c>
      <c r="AL10" s="20">
        <v>4.0198563988030331</v>
      </c>
      <c r="AM10" s="20">
        <v>2.7217189827359869</v>
      </c>
      <c r="AN10" s="20">
        <v>2.4943279884024872</v>
      </c>
      <c r="AO10" s="20">
        <v>2.9587552720310524</v>
      </c>
      <c r="AP10" s="20">
        <v>2.4117537677573866</v>
      </c>
      <c r="AQ10" s="20">
        <v>2.3248182942593689</v>
      </c>
      <c r="AR10" s="20">
        <v>1.4015457804881615</v>
      </c>
      <c r="AS10" s="20">
        <v>1.2394017046345769</v>
      </c>
      <c r="AT10" s="21">
        <v>2.2663150820822464</v>
      </c>
      <c r="AU10" s="19">
        <v>1.4191358713676747</v>
      </c>
      <c r="AV10" s="20">
        <v>0.30072693102380998</v>
      </c>
      <c r="AW10" s="20">
        <v>0.38158361783206712</v>
      </c>
      <c r="AX10" s="20">
        <v>0.54523666719045982</v>
      </c>
      <c r="AY10" s="20">
        <v>0.42106873826290259</v>
      </c>
      <c r="AZ10" s="20">
        <v>0.35540843715110065</v>
      </c>
      <c r="BA10" s="20">
        <v>0.3549374907304817</v>
      </c>
      <c r="BB10" s="20">
        <v>0.44224066763647329</v>
      </c>
      <c r="BC10" s="20">
        <v>0.70204017931360052</v>
      </c>
      <c r="BD10" s="20">
        <v>0.67079859607885894</v>
      </c>
      <c r="BE10" s="20">
        <v>0.58540689669724477</v>
      </c>
      <c r="BF10" s="20">
        <v>0.89148830212125607</v>
      </c>
      <c r="BG10" s="20">
        <v>0.39224866152943549</v>
      </c>
      <c r="BH10" s="20">
        <v>0.89148830212125607</v>
      </c>
      <c r="BI10" s="21">
        <v>0.39224866152943549</v>
      </c>
    </row>
    <row r="11" spans="1:61" x14ac:dyDescent="0.25">
      <c r="A11" s="18" t="s">
        <v>28</v>
      </c>
      <c r="B11" s="19">
        <v>1.9950645523723911</v>
      </c>
      <c r="C11" s="20">
        <v>2.3868265710437746</v>
      </c>
      <c r="D11" s="20">
        <v>2.2842191537295777</v>
      </c>
      <c r="E11" s="20">
        <v>2.299599335151608</v>
      </c>
      <c r="F11" s="20">
        <v>2.6852460724579932</v>
      </c>
      <c r="G11" s="20">
        <v>3.8997870805904271</v>
      </c>
      <c r="H11" s="20">
        <v>2.7041693202934844</v>
      </c>
      <c r="I11" s="20">
        <v>1.6278831470455744</v>
      </c>
      <c r="J11" s="20">
        <v>3.5361557114406206</v>
      </c>
      <c r="K11" s="20">
        <v>4.131632631484055</v>
      </c>
      <c r="L11" s="20">
        <v>3.8004631558957427</v>
      </c>
      <c r="M11" s="20">
        <v>2.3113802147612779</v>
      </c>
      <c r="N11" s="20">
        <v>2.7461152850243971</v>
      </c>
      <c r="O11" s="20">
        <v>3.0228828033537045</v>
      </c>
      <c r="P11" s="21">
        <v>4.1366893662038295</v>
      </c>
      <c r="Q11" s="19">
        <v>2.3373192161188148</v>
      </c>
      <c r="R11" s="20">
        <v>3.1951225633032276</v>
      </c>
      <c r="S11" s="20">
        <v>3.184193738179951</v>
      </c>
      <c r="T11" s="22">
        <v>2.3520524206250553</v>
      </c>
      <c r="U11" s="22">
        <v>3.0508591520142159</v>
      </c>
      <c r="V11" s="22">
        <v>4.2157021439761753</v>
      </c>
      <c r="W11" s="22">
        <v>3.2415483803425147</v>
      </c>
      <c r="X11" s="22">
        <v>3.6074708070615995</v>
      </c>
      <c r="Y11" s="22">
        <v>4.5488297068487258</v>
      </c>
      <c r="Z11" s="22">
        <v>3.394243863966111</v>
      </c>
      <c r="AA11" s="22">
        <v>4.3170626526489029</v>
      </c>
      <c r="AB11" s="22">
        <v>2.5254671458197171</v>
      </c>
      <c r="AC11" s="22">
        <v>3.2732250913778298</v>
      </c>
      <c r="AD11" s="22">
        <v>2.725646424552814</v>
      </c>
      <c r="AE11" s="23">
        <v>4.1877440309082559</v>
      </c>
      <c r="AF11" s="19">
        <v>0.98760866800219405</v>
      </c>
      <c r="AG11" s="20">
        <v>1.6938859161645252</v>
      </c>
      <c r="AH11" s="20">
        <v>1.6761864924574035</v>
      </c>
      <c r="AI11" s="20">
        <v>1.0189866398327205</v>
      </c>
      <c r="AJ11" s="20">
        <v>0.83903965724976537</v>
      </c>
      <c r="AK11" s="20">
        <v>2.9111437402364047</v>
      </c>
      <c r="AL11" s="20">
        <v>1.7958001448225922</v>
      </c>
      <c r="AM11" s="20">
        <v>2.1879202453259117</v>
      </c>
      <c r="AN11" s="20">
        <v>3.1050052806294688</v>
      </c>
      <c r="AO11" s="20">
        <v>2.000413267136397</v>
      </c>
      <c r="AP11" s="20">
        <v>2.7431304696442984</v>
      </c>
      <c r="AQ11" s="20">
        <v>1.2085475714427867</v>
      </c>
      <c r="AR11" s="20">
        <v>1.9423448792427898</v>
      </c>
      <c r="AS11" s="20">
        <v>1.4758575021715084</v>
      </c>
      <c r="AT11" s="21">
        <v>2.5218852350503331</v>
      </c>
      <c r="AU11" s="19">
        <v>0.51914248045079137</v>
      </c>
      <c r="AV11" s="20">
        <v>0.92370709726710742</v>
      </c>
      <c r="AW11" s="20">
        <v>0.62568609181886126</v>
      </c>
      <c r="AX11" s="20">
        <v>0.53144098929519334</v>
      </c>
      <c r="AY11" s="20">
        <v>1.8936359057906222</v>
      </c>
      <c r="AZ11" s="20">
        <v>0.5487567568948184</v>
      </c>
      <c r="BA11" s="20">
        <v>0.6209573994748</v>
      </c>
      <c r="BB11" s="20">
        <v>0.72470352723666143</v>
      </c>
      <c r="BC11" s="20">
        <v>1.1189409078417467</v>
      </c>
      <c r="BD11" s="20">
        <v>0.62898961378813489</v>
      </c>
      <c r="BE11" s="20">
        <v>0.6147497744884447</v>
      </c>
      <c r="BF11" s="20">
        <v>0.48826651034515284</v>
      </c>
      <c r="BG11" s="20">
        <v>0.63256779207780478</v>
      </c>
      <c r="BH11" s="20">
        <v>0.48826651034515284</v>
      </c>
      <c r="BI11" s="21">
        <v>0.63256779207780478</v>
      </c>
    </row>
    <row r="12" spans="1:61" x14ac:dyDescent="0.25">
      <c r="A12" s="18" t="s">
        <v>29</v>
      </c>
      <c r="B12" s="19">
        <v>1.5320693278842012</v>
      </c>
      <c r="C12" s="20">
        <v>1.9444498662971132</v>
      </c>
      <c r="D12" s="20">
        <v>1.4358842226035606</v>
      </c>
      <c r="E12" s="20">
        <v>1.4069378242814259</v>
      </c>
      <c r="F12" s="20">
        <v>1.6756151400754085</v>
      </c>
      <c r="G12" s="20">
        <v>1.0824760206259494</v>
      </c>
      <c r="H12" s="20">
        <v>1.8845432417577623</v>
      </c>
      <c r="I12" s="20">
        <v>1.7202974159633635</v>
      </c>
      <c r="J12" s="20">
        <v>0.67346807218492033</v>
      </c>
      <c r="K12" s="20">
        <v>1.9271826273476749</v>
      </c>
      <c r="L12" s="20">
        <v>1.0969950255579761</v>
      </c>
      <c r="M12" s="20">
        <v>1.6761683051045098</v>
      </c>
      <c r="N12" s="20">
        <v>1.83006386199003</v>
      </c>
      <c r="O12" s="20">
        <v>1.6954619934983555</v>
      </c>
      <c r="P12" s="21">
        <v>0.57577491779308476</v>
      </c>
      <c r="Q12" s="19">
        <v>0.86061843047653896</v>
      </c>
      <c r="R12" s="20">
        <v>1.2911321107210476</v>
      </c>
      <c r="S12" s="20">
        <v>1.4233516345055304</v>
      </c>
      <c r="T12" s="22">
        <v>1.5460995733176341</v>
      </c>
      <c r="U12" s="22">
        <v>1.4669113005161625</v>
      </c>
      <c r="V12" s="22">
        <v>1.144062696449204</v>
      </c>
      <c r="W12" s="22">
        <v>1.4782024550046675</v>
      </c>
      <c r="X12" s="22">
        <v>1.4690167768079401</v>
      </c>
      <c r="Y12" s="22">
        <v>1.3721881678033307</v>
      </c>
      <c r="Z12" s="22">
        <v>1.0895190779913733</v>
      </c>
      <c r="AA12" s="22">
        <v>1.2560400170914021</v>
      </c>
      <c r="AB12" s="22">
        <v>1.0758526446170995</v>
      </c>
      <c r="AC12" s="22">
        <v>1.5977061357065669</v>
      </c>
      <c r="AD12" s="22">
        <v>1.6258229583899084</v>
      </c>
      <c r="AE12" s="23">
        <v>1.0535367525315096</v>
      </c>
      <c r="AF12" s="19">
        <v>0.46980397778948735</v>
      </c>
      <c r="AG12" s="20">
        <v>0.37018551101271224</v>
      </c>
      <c r="AH12" s="20">
        <v>0.75909751350756971</v>
      </c>
      <c r="AI12" s="20">
        <v>0.88671043413104822</v>
      </c>
      <c r="AJ12" s="20">
        <v>0.81202761189581374</v>
      </c>
      <c r="AK12" s="20">
        <v>0.53167595255814581</v>
      </c>
      <c r="AL12" s="20">
        <v>0.67940989155754072</v>
      </c>
      <c r="AM12" s="20">
        <v>0.96441166828193692</v>
      </c>
      <c r="AN12" s="20">
        <v>0.7865932596969466</v>
      </c>
      <c r="AO12" s="20">
        <v>0.54151349999795961</v>
      </c>
      <c r="AP12" s="20">
        <v>0.77468494321328907</v>
      </c>
      <c r="AQ12" s="20">
        <v>0.51682853749654822</v>
      </c>
      <c r="AR12" s="20">
        <v>0.45799328950886498</v>
      </c>
      <c r="AS12" s="20">
        <v>0.48309637376504322</v>
      </c>
      <c r="AT12" s="21">
        <v>0.69314870146022267</v>
      </c>
      <c r="AU12" s="19">
        <v>5.087596308417755E-2</v>
      </c>
      <c r="AV12" s="20">
        <v>0.27677473503406008</v>
      </c>
      <c r="AW12" s="20">
        <v>0.13672649337915505</v>
      </c>
      <c r="AX12" s="20">
        <v>0.35608095530028228</v>
      </c>
      <c r="AY12" s="20">
        <v>0.19757985215892188</v>
      </c>
      <c r="AZ12" s="20">
        <v>0.17463925181607265</v>
      </c>
      <c r="BA12" s="20">
        <v>0.21887404796594051</v>
      </c>
      <c r="BB12" s="20">
        <v>0.13533470343609286</v>
      </c>
      <c r="BC12" s="20">
        <v>0.16997859151871292</v>
      </c>
      <c r="BD12" s="20">
        <v>0.20937878975052987</v>
      </c>
      <c r="BE12" s="20">
        <v>0.16375963369538268</v>
      </c>
      <c r="BF12" s="20">
        <v>8.5295155505150544E-2</v>
      </c>
      <c r="BG12" s="20">
        <v>0.71252766948226598</v>
      </c>
      <c r="BH12" s="20">
        <v>8.5295155505150544E-2</v>
      </c>
      <c r="BI12" s="21">
        <v>0.71252766948226598</v>
      </c>
    </row>
    <row r="13" spans="1:61" x14ac:dyDescent="0.25">
      <c r="A13" s="18" t="s">
        <v>30</v>
      </c>
      <c r="B13" s="19">
        <v>0.20715781671834468</v>
      </c>
      <c r="C13" s="20">
        <v>0.37255563517933477</v>
      </c>
      <c r="D13" s="20">
        <v>0.43839801720980393</v>
      </c>
      <c r="E13" s="20">
        <v>0.47874199155979924</v>
      </c>
      <c r="F13" s="20">
        <v>0.49743467708284927</v>
      </c>
      <c r="G13" s="20">
        <v>0.50955072376316624</v>
      </c>
      <c r="H13" s="20">
        <v>0.69567189831011222</v>
      </c>
      <c r="I13" s="20">
        <v>0.60461469243255284</v>
      </c>
      <c r="J13" s="20">
        <v>0.66081782628061936</v>
      </c>
      <c r="K13" s="20">
        <v>0.37665181650197183</v>
      </c>
      <c r="L13" s="20">
        <v>0.35593899846493893</v>
      </c>
      <c r="M13" s="20">
        <v>0.2208975940767878</v>
      </c>
      <c r="N13" s="20">
        <v>0.54938012362295618</v>
      </c>
      <c r="O13" s="20">
        <v>0.56985198005291204</v>
      </c>
      <c r="P13" s="21">
        <v>0.52624150399918301</v>
      </c>
      <c r="Q13" s="19">
        <v>0.71751480903843046</v>
      </c>
      <c r="R13" s="20">
        <v>0.48417454152039285</v>
      </c>
      <c r="S13" s="20">
        <v>0.34212617917504312</v>
      </c>
      <c r="T13" s="22">
        <v>0.79923944255624813</v>
      </c>
      <c r="U13" s="22">
        <v>0.75680663646762236</v>
      </c>
      <c r="V13" s="22">
        <v>0.79443299870920203</v>
      </c>
      <c r="W13" s="22">
        <v>0.83690009858405368</v>
      </c>
      <c r="X13" s="22">
        <v>0.74318085715477289</v>
      </c>
      <c r="Y13" s="22">
        <v>0.90354744884284188</v>
      </c>
      <c r="Z13" s="22">
        <v>0.89943103428447824</v>
      </c>
      <c r="AA13" s="22">
        <v>0.78929044305767271</v>
      </c>
      <c r="AB13" s="22">
        <v>0.65459328522378712</v>
      </c>
      <c r="AC13" s="22">
        <v>0.77274614626605465</v>
      </c>
      <c r="AD13" s="22">
        <v>1.0195459096525665</v>
      </c>
      <c r="AE13" s="23">
        <v>0.77445770744371067</v>
      </c>
      <c r="AF13" s="19">
        <v>0.15424521774932168</v>
      </c>
      <c r="AG13" s="20">
        <v>0.15344462692851427</v>
      </c>
      <c r="AH13" s="20">
        <v>0.10249770438023388</v>
      </c>
      <c r="AI13" s="20">
        <v>0.31934166336529451</v>
      </c>
      <c r="AJ13" s="20">
        <v>0.14416593797508695</v>
      </c>
      <c r="AK13" s="20">
        <v>0.17633136888120093</v>
      </c>
      <c r="AL13" s="20">
        <v>0.1818832171553702</v>
      </c>
      <c r="AM13" s="20">
        <v>0.18170755385837856</v>
      </c>
      <c r="AN13" s="20">
        <v>3.8774700089811895E-4</v>
      </c>
      <c r="AO13" s="20">
        <v>0.17695549736180499</v>
      </c>
      <c r="AP13" s="20">
        <v>0.15429737984586084</v>
      </c>
      <c r="AQ13" s="20">
        <v>0.20246910051054323</v>
      </c>
      <c r="AR13" s="20">
        <v>0.18066263524210341</v>
      </c>
      <c r="AS13" s="20">
        <v>0.37826086561962857</v>
      </c>
      <c r="AT13" s="21">
        <v>0.13819636930094881</v>
      </c>
      <c r="AU13" s="19">
        <v>0.41046199887026613</v>
      </c>
      <c r="AV13" s="20">
        <v>0.18177458167308458</v>
      </c>
      <c r="AW13" s="20">
        <v>0.19354089275689185</v>
      </c>
      <c r="AX13" s="20">
        <v>0.30242289974329223</v>
      </c>
      <c r="AY13" s="20">
        <v>0.26108514731773441</v>
      </c>
      <c r="AZ13" s="20">
        <v>0.43535298679414375</v>
      </c>
      <c r="BA13" s="20">
        <v>0.45554557113319316</v>
      </c>
      <c r="BB13" s="20">
        <v>0.42119474028579923</v>
      </c>
      <c r="BC13" s="20">
        <v>0.40357192537227343</v>
      </c>
      <c r="BD13" s="20">
        <v>0.3925295843994252</v>
      </c>
      <c r="BE13" s="20">
        <v>0.35274095448095411</v>
      </c>
      <c r="BF13" s="20">
        <v>0.39818251196431925</v>
      </c>
      <c r="BG13" s="20">
        <v>0.4147495353025597</v>
      </c>
      <c r="BH13" s="20">
        <v>0.39818251196431925</v>
      </c>
      <c r="BI13" s="21">
        <v>0.4147495353025597</v>
      </c>
    </row>
    <row r="14" spans="1:61" x14ac:dyDescent="0.25">
      <c r="A14" s="18" t="s">
        <v>31</v>
      </c>
      <c r="B14" s="19">
        <v>0.14891402381546159</v>
      </c>
      <c r="C14" s="20">
        <v>0.13930753336995405</v>
      </c>
      <c r="D14" s="20">
        <v>0.11252377485865803</v>
      </c>
      <c r="E14" s="20">
        <v>0.11648863848462963</v>
      </c>
      <c r="F14" s="20">
        <v>0.10448099558279136</v>
      </c>
      <c r="G14" s="20">
        <v>0.10861475953899073</v>
      </c>
      <c r="H14" s="20">
        <v>0.18087120385960934</v>
      </c>
      <c r="I14" s="20">
        <v>0.23796812342966853</v>
      </c>
      <c r="J14" s="20">
        <v>0.17584326490729696</v>
      </c>
      <c r="K14" s="20">
        <v>0.12227365184580906</v>
      </c>
      <c r="L14" s="20">
        <v>0.10375509708865899</v>
      </c>
      <c r="M14" s="20">
        <v>0.14709810476045801</v>
      </c>
      <c r="N14" s="20">
        <v>0.13465220299260897</v>
      </c>
      <c r="O14" s="20">
        <v>9.8887988306561703E-2</v>
      </c>
      <c r="P14" s="21">
        <v>0.17508484869712651</v>
      </c>
      <c r="Q14" s="19">
        <v>4.3483573832743065</v>
      </c>
      <c r="R14" s="20">
        <v>2.9714664934152388</v>
      </c>
      <c r="S14" s="20">
        <v>3.1397771678884365</v>
      </c>
      <c r="T14" s="22">
        <v>9.2659740301896658</v>
      </c>
      <c r="U14" s="22">
        <v>4.2788394067018958</v>
      </c>
      <c r="V14" s="22">
        <v>4.0359546142276406</v>
      </c>
      <c r="W14" s="22">
        <v>2.4833410397564188</v>
      </c>
      <c r="X14" s="22">
        <v>6.6620855409231394</v>
      </c>
      <c r="Y14" s="22">
        <v>3.2426312317607437</v>
      </c>
      <c r="Z14" s="22">
        <v>1.8009395335275025</v>
      </c>
      <c r="AA14" s="22">
        <v>7.5058751694633621</v>
      </c>
      <c r="AB14" s="22">
        <v>5.0248460927592768</v>
      </c>
      <c r="AC14" s="22">
        <v>4.5660706853097528</v>
      </c>
      <c r="AD14" s="22">
        <v>5.1572396499368018</v>
      </c>
      <c r="AE14" s="23">
        <v>4.961934591850607</v>
      </c>
      <c r="AF14" s="19">
        <v>4.0608323171784839</v>
      </c>
      <c r="AG14" s="20">
        <v>2.8270004545061647</v>
      </c>
      <c r="AH14" s="20">
        <v>2.3811108832186494</v>
      </c>
      <c r="AI14" s="20">
        <v>8.8031671532040789</v>
      </c>
      <c r="AJ14" s="20">
        <v>3.9467625676415876</v>
      </c>
      <c r="AK14" s="20">
        <v>3.8617304099935796</v>
      </c>
      <c r="AL14" s="20">
        <v>1.9415998534325569</v>
      </c>
      <c r="AM14" s="20">
        <v>6.5061468193720842</v>
      </c>
      <c r="AN14" s="20">
        <v>3.1679656999003001</v>
      </c>
      <c r="AO14" s="20">
        <v>1.4902843270478892</v>
      </c>
      <c r="AP14" s="20">
        <v>7.1266267163935035</v>
      </c>
      <c r="AQ14" s="20">
        <v>4.5588745779450468</v>
      </c>
      <c r="AR14" s="20">
        <v>4.3681595416421422</v>
      </c>
      <c r="AS14" s="20">
        <v>4.9617603095055838</v>
      </c>
      <c r="AT14" s="21">
        <v>4.7895954155285745</v>
      </c>
      <c r="AU14" s="19">
        <v>0.28445014525007589</v>
      </c>
      <c r="AV14" s="20">
        <v>0.13788545886998055</v>
      </c>
      <c r="AW14" s="20">
        <v>0.74276472127658844</v>
      </c>
      <c r="AX14" s="20">
        <v>0.41059970377408933</v>
      </c>
      <c r="AY14" s="20">
        <v>0.28593810650959783</v>
      </c>
      <c r="AZ14" s="20">
        <v>9.0384592667514002E-2</v>
      </c>
      <c r="BA14" s="20">
        <v>0.43090828193294539</v>
      </c>
      <c r="BB14" s="20">
        <v>9.8269566290942537E-2</v>
      </c>
      <c r="BC14" s="20">
        <v>7.0206441350115667E-2</v>
      </c>
      <c r="BD14" s="20">
        <v>0.30275342011943196</v>
      </c>
      <c r="BE14" s="20">
        <v>0.28594469559896396</v>
      </c>
      <c r="BF14" s="20">
        <v>0.44687722549103509</v>
      </c>
      <c r="BG14" s="20">
        <v>0.12781476168274836</v>
      </c>
      <c r="BH14" s="20">
        <v>0.44687722549103509</v>
      </c>
      <c r="BI14" s="21">
        <v>0.12781476168274836</v>
      </c>
    </row>
    <row r="15" spans="1:61" ht="15.75" thickBot="1" x14ac:dyDescent="0.3">
      <c r="A15" s="24" t="s">
        <v>32</v>
      </c>
      <c r="B15" s="19">
        <v>6.876641164125101E-2</v>
      </c>
      <c r="C15" s="20">
        <v>6.9932604822226754E-2</v>
      </c>
      <c r="D15" s="20">
        <v>5.4253978153408045E-2</v>
      </c>
      <c r="E15" s="20">
        <v>5.0067736532553496E-2</v>
      </c>
      <c r="F15" s="20">
        <v>5.9022844539694551E-2</v>
      </c>
      <c r="G15" s="20">
        <v>6.9632213566883816E-2</v>
      </c>
      <c r="H15" s="20">
        <v>6.4245395775716904E-2</v>
      </c>
      <c r="I15" s="20">
        <v>3.9606115250481064E-2</v>
      </c>
      <c r="J15" s="20">
        <v>5.0092065678525755E-2</v>
      </c>
      <c r="K15" s="20">
        <v>6.087714280308637E-2</v>
      </c>
      <c r="L15" s="20">
        <v>4.6454061581798704E-2</v>
      </c>
      <c r="M15" s="20">
        <v>4.4541125318215261E-2</v>
      </c>
      <c r="N15" s="20">
        <v>5.904407959358076E-2</v>
      </c>
      <c r="O15" s="20">
        <v>6.665829453193263E-2</v>
      </c>
      <c r="P15" s="21">
        <v>5.1603799179444666E-2</v>
      </c>
      <c r="Q15" s="19">
        <v>0.28171466371846982</v>
      </c>
      <c r="R15" s="20">
        <v>0.18841092933962764</v>
      </c>
      <c r="S15" s="20">
        <v>9.2768103727784643E-2</v>
      </c>
      <c r="T15" s="22">
        <v>9.1012128146847018E-2</v>
      </c>
      <c r="U15" s="22">
        <v>0.27040207347370215</v>
      </c>
      <c r="V15" s="22">
        <v>0.31055137155666146</v>
      </c>
      <c r="W15" s="22">
        <v>1.1562775359221098</v>
      </c>
      <c r="X15" s="22">
        <v>0.41359942529703886</v>
      </c>
      <c r="Y15" s="22">
        <v>0.45977100631494455</v>
      </c>
      <c r="Z15" s="22">
        <v>1.1251327629950072</v>
      </c>
      <c r="AA15" s="22">
        <v>0.20256476533610446</v>
      </c>
      <c r="AB15" s="22">
        <v>0.12521846805038575</v>
      </c>
      <c r="AC15" s="22">
        <v>0.2202535098445105</v>
      </c>
      <c r="AD15" s="22">
        <v>0.21736370040164607</v>
      </c>
      <c r="AE15" s="23">
        <v>0.39672739599244633</v>
      </c>
      <c r="AF15" s="19">
        <v>9.5382447273593463E-2</v>
      </c>
      <c r="AG15" s="20">
        <v>7.8241981312268061E-2</v>
      </c>
      <c r="AH15" s="20">
        <v>7.818717865029147E-2</v>
      </c>
      <c r="AI15" s="20">
        <v>8.2060921811950405E-2</v>
      </c>
      <c r="AJ15" s="20">
        <v>0.15458587553994754</v>
      </c>
      <c r="AK15" s="20">
        <v>9.3257999004524347E-2</v>
      </c>
      <c r="AL15" s="20">
        <v>1.0660687645585962</v>
      </c>
      <c r="AM15" s="20">
        <v>0.10070006708734584</v>
      </c>
      <c r="AN15" s="20">
        <v>0.19125620819299718</v>
      </c>
      <c r="AO15" s="20">
        <v>1.0379163323246501</v>
      </c>
      <c r="AP15" s="20">
        <v>0.13520802451877681</v>
      </c>
      <c r="AQ15" s="20">
        <v>0.11666085469728377</v>
      </c>
      <c r="AR15" s="20">
        <v>0.10772032141593971</v>
      </c>
      <c r="AS15" s="20">
        <v>0.13827285559624269</v>
      </c>
      <c r="AT15" s="21">
        <v>0.10543381920355908</v>
      </c>
      <c r="AU15" s="19">
        <v>0.17912412277400186</v>
      </c>
      <c r="AV15" s="20">
        <v>0.10827284869406159</v>
      </c>
      <c r="AW15" s="20">
        <v>8.0855407084065643E-4</v>
      </c>
      <c r="AX15" s="20">
        <v>2.4591226194770874E-4</v>
      </c>
      <c r="AY15" s="20">
        <v>0.11311734023114427</v>
      </c>
      <c r="AZ15" s="20">
        <v>0.20216009917721606</v>
      </c>
      <c r="BA15" s="20">
        <v>7.7331774600211137E-2</v>
      </c>
      <c r="BB15" s="20">
        <v>0.29853730804912809</v>
      </c>
      <c r="BC15" s="20">
        <v>0.26449192298762941</v>
      </c>
      <c r="BD15" s="20">
        <v>8.0724352674903077E-2</v>
      </c>
      <c r="BE15" s="20">
        <v>5.5685528752063888E-2</v>
      </c>
      <c r="BF15" s="20">
        <v>5.0698209015522032E-4</v>
      </c>
      <c r="BG15" s="20">
        <v>0.10188435991858762</v>
      </c>
      <c r="BH15" s="20">
        <v>5.0698209015522032E-4</v>
      </c>
      <c r="BI15" s="21">
        <v>0.10188435991858762</v>
      </c>
    </row>
    <row r="16" spans="1:61" ht="16.5" thickBot="1" x14ac:dyDescent="0.3">
      <c r="A16" s="25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30"/>
      <c r="R16" s="31"/>
      <c r="S16" s="31"/>
      <c r="T16" s="32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3"/>
      <c r="AF16" s="30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3"/>
      <c r="AU16" s="34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9"/>
    </row>
    <row r="17" spans="1:61" x14ac:dyDescent="0.25">
      <c r="A17" s="35" t="s">
        <v>33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2"/>
      <c r="R17" s="13"/>
      <c r="S17" s="13"/>
      <c r="T17" s="13"/>
      <c r="U17" s="15"/>
      <c r="V17" s="15"/>
      <c r="W17" s="15"/>
      <c r="X17" s="16"/>
      <c r="Y17" s="16"/>
      <c r="Z17" s="16"/>
      <c r="AA17" s="16"/>
      <c r="AB17" s="16"/>
      <c r="AC17" s="16"/>
      <c r="AD17" s="16"/>
      <c r="AE17" s="17"/>
      <c r="AF17" s="12"/>
      <c r="AG17" s="13"/>
      <c r="AH17" s="13"/>
      <c r="AI17" s="13"/>
      <c r="AJ17" s="15"/>
      <c r="AK17" s="15"/>
      <c r="AL17" s="15"/>
      <c r="AM17" s="16"/>
      <c r="AN17" s="16"/>
      <c r="AO17" s="16"/>
      <c r="AP17" s="16"/>
      <c r="AQ17" s="16"/>
      <c r="AR17" s="16"/>
      <c r="AS17" s="16"/>
      <c r="AT17" s="17"/>
      <c r="AU17" s="12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4"/>
    </row>
    <row r="18" spans="1:61" x14ac:dyDescent="0.25">
      <c r="A18" s="18" t="s">
        <v>23</v>
      </c>
      <c r="B18" s="19">
        <v>2.9829727256517677</v>
      </c>
      <c r="C18" s="20">
        <v>4.2100376152647154</v>
      </c>
      <c r="D18" s="20">
        <v>3.6667388076576541</v>
      </c>
      <c r="E18" s="20">
        <v>3.2381726653274292</v>
      </c>
      <c r="F18" s="20">
        <v>3.3811993348137155</v>
      </c>
      <c r="G18" s="20">
        <v>4.102106813453033</v>
      </c>
      <c r="H18" s="20">
        <v>3.333711384277152</v>
      </c>
      <c r="I18" s="20">
        <v>2.0739352818400434</v>
      </c>
      <c r="J18" s="20">
        <v>2.1553886412424186</v>
      </c>
      <c r="K18" s="20">
        <v>3.2477083892115761</v>
      </c>
      <c r="L18" s="20">
        <v>2.6384851953642205</v>
      </c>
      <c r="M18" s="20">
        <v>3.470078619484104</v>
      </c>
      <c r="N18" s="20">
        <v>2.7278436821141687</v>
      </c>
      <c r="O18" s="20">
        <v>2.7755092581313661</v>
      </c>
      <c r="P18" s="21">
        <v>2.4603821738482567</v>
      </c>
      <c r="Q18" s="19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1">
        <v>0</v>
      </c>
      <c r="AF18" s="19">
        <v>0</v>
      </c>
      <c r="AG18" s="20">
        <v>0</v>
      </c>
      <c r="AH18" s="20">
        <v>0</v>
      </c>
      <c r="AI18" s="22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1">
        <v>0</v>
      </c>
      <c r="AU18" s="19">
        <v>0</v>
      </c>
      <c r="AV18" s="20">
        <v>0</v>
      </c>
      <c r="AW18" s="20">
        <v>0</v>
      </c>
      <c r="AX18" s="22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1">
        <v>0</v>
      </c>
    </row>
    <row r="19" spans="1:61" x14ac:dyDescent="0.25">
      <c r="A19" s="18" t="s">
        <v>24</v>
      </c>
      <c r="B19" s="19">
        <v>2.250282982569392</v>
      </c>
      <c r="C19" s="20">
        <v>2.0927081038727828</v>
      </c>
      <c r="D19" s="20">
        <v>2.0929691641734007</v>
      </c>
      <c r="E19" s="20">
        <v>2.1792990566067894</v>
      </c>
      <c r="F19" s="20">
        <v>2.537630290289135</v>
      </c>
      <c r="G19" s="20">
        <v>2.3530963028519198</v>
      </c>
      <c r="H19" s="20">
        <v>3.4843966743149286</v>
      </c>
      <c r="I19" s="20">
        <v>3.1506195153194736</v>
      </c>
      <c r="J19" s="20">
        <v>3.2816967421012295</v>
      </c>
      <c r="K19" s="20">
        <v>3.3479460734613866</v>
      </c>
      <c r="L19" s="20">
        <v>3.1408088875290789</v>
      </c>
      <c r="M19" s="20">
        <v>2.1565429978535113</v>
      </c>
      <c r="N19" s="20">
        <v>3.3150278674366391</v>
      </c>
      <c r="O19" s="20">
        <v>3.2965524838259923</v>
      </c>
      <c r="P19" s="21">
        <v>3.2258756320240973</v>
      </c>
      <c r="Q19" s="19">
        <v>2.9359503971340142</v>
      </c>
      <c r="R19" s="20">
        <v>2.8792826052404838</v>
      </c>
      <c r="S19" s="20">
        <v>2.7587864897083199</v>
      </c>
      <c r="T19" s="20">
        <v>2.7977438041790825</v>
      </c>
      <c r="U19" s="20">
        <v>3.2780560339183049</v>
      </c>
      <c r="V19" s="20">
        <v>3.1569157622620221</v>
      </c>
      <c r="W19" s="20">
        <v>3.3794264676373849</v>
      </c>
      <c r="X19" s="20">
        <v>3.0143733740847298</v>
      </c>
      <c r="Y19" s="20">
        <v>3.2258127055967889</v>
      </c>
      <c r="Z19" s="20">
        <v>3.4170588809215632</v>
      </c>
      <c r="AA19" s="20">
        <v>3.2085942321793115</v>
      </c>
      <c r="AB19" s="20">
        <v>2.849056100133728</v>
      </c>
      <c r="AC19" s="20">
        <v>3.2028621284356795</v>
      </c>
      <c r="AD19" s="20">
        <v>3.1355017441520769</v>
      </c>
      <c r="AE19" s="21">
        <v>3.2033833807567835</v>
      </c>
      <c r="AF19" s="19">
        <v>0</v>
      </c>
      <c r="AG19" s="20">
        <v>0</v>
      </c>
      <c r="AH19" s="20">
        <v>0</v>
      </c>
      <c r="AI19" s="22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1">
        <v>0</v>
      </c>
      <c r="AU19" s="19">
        <v>0</v>
      </c>
      <c r="AV19" s="20">
        <v>0</v>
      </c>
      <c r="AW19" s="20">
        <v>0</v>
      </c>
      <c r="AX19" s="22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1">
        <v>0</v>
      </c>
    </row>
    <row r="20" spans="1:61" x14ac:dyDescent="0.25">
      <c r="A20" s="18" t="s">
        <v>25</v>
      </c>
      <c r="B20" s="19">
        <v>8.1220639747265473</v>
      </c>
      <c r="C20" s="20">
        <v>6.823308637568978</v>
      </c>
      <c r="D20" s="20">
        <v>6.0309509107957346</v>
      </c>
      <c r="E20" s="20">
        <v>3.9473836287846211</v>
      </c>
      <c r="F20" s="20">
        <v>6.8025764469045509</v>
      </c>
      <c r="G20" s="20">
        <v>4.0039959504126692</v>
      </c>
      <c r="H20" s="20">
        <v>4.8257679523306845</v>
      </c>
      <c r="I20" s="20">
        <v>4.7744150019347336</v>
      </c>
      <c r="J20" s="20">
        <v>5.8611109630132967</v>
      </c>
      <c r="K20" s="20">
        <v>5.1159800459490734</v>
      </c>
      <c r="L20" s="20">
        <v>5.0453265038060016</v>
      </c>
      <c r="M20" s="20">
        <v>6.7501183619933967</v>
      </c>
      <c r="N20" s="20">
        <v>4.2798636056544277</v>
      </c>
      <c r="O20" s="20">
        <v>4.1016456270825499</v>
      </c>
      <c r="P20" s="21">
        <v>5.3863635958868938</v>
      </c>
      <c r="Q20" s="19">
        <v>1.9927084441918839E-2</v>
      </c>
      <c r="R20" s="20">
        <v>5.2979246077444501E-3</v>
      </c>
      <c r="S20" s="20">
        <v>5.3903604722710429E-3</v>
      </c>
      <c r="T20" s="20">
        <v>3.6960612970740624E-2</v>
      </c>
      <c r="U20" s="20">
        <v>1.1264797367416854E-2</v>
      </c>
      <c r="V20" s="20">
        <v>2.4040833019653145E-2</v>
      </c>
      <c r="W20" s="20">
        <v>5.9324917337707089E-3</v>
      </c>
      <c r="X20" s="20">
        <v>8.2857981695567059E-3</v>
      </c>
      <c r="Y20" s="20">
        <v>6.3008887645944331E-3</v>
      </c>
      <c r="Z20" s="20">
        <v>9.3114947249083972E-3</v>
      </c>
      <c r="AA20" s="20">
        <v>8.0445642483739435E-3</v>
      </c>
      <c r="AB20" s="20">
        <v>1.1104740239785428E-2</v>
      </c>
      <c r="AC20" s="20">
        <v>8.9700889681522938E-3</v>
      </c>
      <c r="AD20" s="20">
        <v>1.0226662633708378E-2</v>
      </c>
      <c r="AE20" s="21">
        <v>6.3818330880532669E-3</v>
      </c>
      <c r="AF20" s="19">
        <v>0</v>
      </c>
      <c r="AG20" s="20">
        <v>0</v>
      </c>
      <c r="AH20" s="20">
        <v>0</v>
      </c>
      <c r="AI20" s="22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4.6157335851325896E-4</v>
      </c>
      <c r="AQ20" s="20">
        <v>0</v>
      </c>
      <c r="AR20" s="20">
        <v>0</v>
      </c>
      <c r="AS20" s="20">
        <v>0</v>
      </c>
      <c r="AT20" s="21">
        <v>0</v>
      </c>
      <c r="AU20" s="19">
        <v>1.5973614783101273E-4</v>
      </c>
      <c r="AV20" s="20">
        <v>0</v>
      </c>
      <c r="AW20" s="20">
        <v>0</v>
      </c>
      <c r="AX20" s="22">
        <v>2.3066570170695078E-2</v>
      </c>
      <c r="AY20" s="20">
        <v>0</v>
      </c>
      <c r="AZ20" s="20">
        <v>2.1805961424200659E-2</v>
      </c>
      <c r="BA20" s="20">
        <v>0</v>
      </c>
      <c r="BB20" s="20">
        <v>0</v>
      </c>
      <c r="BC20" s="20">
        <v>0</v>
      </c>
      <c r="BD20" s="20">
        <v>6.7146635267267734E-3</v>
      </c>
      <c r="BE20" s="20">
        <v>0</v>
      </c>
      <c r="BF20" s="20">
        <v>4.8865743629418826E-5</v>
      </c>
      <c r="BG20" s="20">
        <v>1.6211004159311375E-3</v>
      </c>
      <c r="BH20" s="20">
        <v>4.8865743629418826E-5</v>
      </c>
      <c r="BI20" s="21">
        <v>1.6211004159311375E-3</v>
      </c>
    </row>
    <row r="21" spans="1:61" x14ac:dyDescent="0.25">
      <c r="A21" s="18" t="s">
        <v>26</v>
      </c>
      <c r="B21" s="19">
        <v>4.923147944225728</v>
      </c>
      <c r="C21" s="20">
        <v>2.9269360428964593</v>
      </c>
      <c r="D21" s="20">
        <v>2.5792605341793333</v>
      </c>
      <c r="E21" s="20">
        <v>4.8641199500994832</v>
      </c>
      <c r="F21" s="20">
        <v>3.3241008931576213</v>
      </c>
      <c r="G21" s="20">
        <v>6.9687766089399341</v>
      </c>
      <c r="H21" s="20">
        <v>7.5978119574605465</v>
      </c>
      <c r="I21" s="20">
        <v>4.8725464715895175</v>
      </c>
      <c r="J21" s="20">
        <v>4.8628805433886475</v>
      </c>
      <c r="K21" s="20">
        <v>4.3851946491922185</v>
      </c>
      <c r="L21" s="20">
        <v>5.2431766269801496</v>
      </c>
      <c r="M21" s="20">
        <v>2.9702797936424088</v>
      </c>
      <c r="N21" s="20">
        <v>6.426467137304539</v>
      </c>
      <c r="O21" s="20">
        <v>6.3096693479137853</v>
      </c>
      <c r="P21" s="21">
        <v>4.4460004903622439</v>
      </c>
      <c r="Q21" s="19">
        <v>0.1391900858162487</v>
      </c>
      <c r="R21" s="20">
        <v>6.0591527224361529E-2</v>
      </c>
      <c r="S21" s="20">
        <v>3.9619149471192168E-2</v>
      </c>
      <c r="T21" s="20">
        <v>5.0731699639812319E-2</v>
      </c>
      <c r="U21" s="20">
        <v>2.3843821094365676E-2</v>
      </c>
      <c r="V21" s="20">
        <v>2.4902854920756242E-3</v>
      </c>
      <c r="W21" s="20">
        <v>7.9914153354911314E-3</v>
      </c>
      <c r="X21" s="20">
        <v>1.0854395602119286E-2</v>
      </c>
      <c r="Y21" s="20">
        <v>5.1861161370123409E-3</v>
      </c>
      <c r="Z21" s="20">
        <v>2.040367369999848E-3</v>
      </c>
      <c r="AA21" s="20">
        <v>6.6070929318612207E-2</v>
      </c>
      <c r="AB21" s="20">
        <v>7.5418167074054285E-2</v>
      </c>
      <c r="AC21" s="20">
        <v>1.3156130486623367E-2</v>
      </c>
      <c r="AD21" s="20">
        <v>2.6917413730771E-2</v>
      </c>
      <c r="AE21" s="21">
        <v>1.9375542084775672E-2</v>
      </c>
      <c r="AF21" s="19">
        <v>0</v>
      </c>
      <c r="AG21" s="20">
        <v>0</v>
      </c>
      <c r="AH21" s="20">
        <v>0</v>
      </c>
      <c r="AI21" s="22">
        <v>0</v>
      </c>
      <c r="AJ21" s="20">
        <v>0</v>
      </c>
      <c r="AK21" s="20">
        <v>2.011384435907235E-3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1">
        <v>2.0778061216917613E-4</v>
      </c>
      <c r="AU21" s="19">
        <v>0.11802504622863955</v>
      </c>
      <c r="AV21" s="20">
        <v>5.250522124412E-2</v>
      </c>
      <c r="AW21" s="20">
        <v>3.1937885798205931E-2</v>
      </c>
      <c r="AX21" s="22">
        <v>4.4460936960145747E-2</v>
      </c>
      <c r="AY21" s="20">
        <v>2.2201038144950717E-2</v>
      </c>
      <c r="AZ21" s="20">
        <v>0</v>
      </c>
      <c r="BA21" s="20">
        <v>7.6424452335046196E-3</v>
      </c>
      <c r="BB21" s="20">
        <v>1.0578202329800728E-2</v>
      </c>
      <c r="BC21" s="20">
        <v>3.271615320077879E-3</v>
      </c>
      <c r="BD21" s="20">
        <v>1.6693914845453302E-3</v>
      </c>
      <c r="BE21" s="20">
        <v>1.0220552938507877E-3</v>
      </c>
      <c r="BF21" s="20">
        <v>6.4514998026740211E-2</v>
      </c>
      <c r="BG21" s="20">
        <v>1.2399616959188836E-2</v>
      </c>
      <c r="BH21" s="20">
        <v>6.4514998026740211E-2</v>
      </c>
      <c r="BI21" s="21">
        <v>1.2399616959188836E-2</v>
      </c>
    </row>
    <row r="22" spans="1:61" x14ac:dyDescent="0.25">
      <c r="A22" s="18" t="s">
        <v>27</v>
      </c>
      <c r="B22" s="19">
        <v>5.0898326144873884</v>
      </c>
      <c r="C22" s="20">
        <v>9.2584578577981311</v>
      </c>
      <c r="D22" s="20">
        <v>2.3435670225292817</v>
      </c>
      <c r="E22" s="20">
        <v>3.4565919363893829</v>
      </c>
      <c r="F22" s="20">
        <v>4.8499881015577815</v>
      </c>
      <c r="G22" s="20">
        <v>4.4569086425996547</v>
      </c>
      <c r="H22" s="20">
        <v>4.1040628844123779</v>
      </c>
      <c r="I22" s="20">
        <v>2.5758889349517884</v>
      </c>
      <c r="J22" s="20">
        <v>3.8665403903933737</v>
      </c>
      <c r="K22" s="20">
        <v>5.8424992200231989</v>
      </c>
      <c r="L22" s="20">
        <v>5.364306664064272</v>
      </c>
      <c r="M22" s="20">
        <v>5.1212643131580737</v>
      </c>
      <c r="N22" s="20">
        <v>3.9593252216350487</v>
      </c>
      <c r="O22" s="20">
        <v>4.1085006323428237</v>
      </c>
      <c r="P22" s="21">
        <v>3.91417117204294</v>
      </c>
      <c r="Q22" s="19">
        <v>0.76108284335933907</v>
      </c>
      <c r="R22" s="20">
        <v>0.2436208805150698</v>
      </c>
      <c r="S22" s="20">
        <v>0.12527197737557905</v>
      </c>
      <c r="T22" s="20">
        <v>9.1553135123131957E-2</v>
      </c>
      <c r="U22" s="20">
        <v>0.10708597997400647</v>
      </c>
      <c r="V22" s="20">
        <v>0.11174357977262418</v>
      </c>
      <c r="W22" s="20">
        <v>0.11837065859382497</v>
      </c>
      <c r="X22" s="20">
        <v>0.10288199393866243</v>
      </c>
      <c r="Y22" s="20">
        <v>0.15349934398054285</v>
      </c>
      <c r="Z22" s="20">
        <v>0.19075580030071304</v>
      </c>
      <c r="AA22" s="20">
        <v>0.12904272323006397</v>
      </c>
      <c r="AB22" s="20">
        <v>0.42505256274254599</v>
      </c>
      <c r="AC22" s="20">
        <v>0.10681250518301828</v>
      </c>
      <c r="AD22" s="20">
        <v>0.11536931969098865</v>
      </c>
      <c r="AE22" s="21">
        <v>0.1332244760811864</v>
      </c>
      <c r="AF22" s="19">
        <v>0.21772036949367035</v>
      </c>
      <c r="AG22" s="20">
        <v>0.21548611246657429</v>
      </c>
      <c r="AH22" s="20">
        <v>0.10443823415025145</v>
      </c>
      <c r="AI22" s="22">
        <v>8.9512063348965984E-2</v>
      </c>
      <c r="AJ22" s="20">
        <v>0.10638193013854293</v>
      </c>
      <c r="AK22" s="20">
        <v>8.9714131188878263E-2</v>
      </c>
      <c r="AL22" s="20">
        <v>0.11338038613541784</v>
      </c>
      <c r="AM22" s="20">
        <v>0.10232960739402532</v>
      </c>
      <c r="AN22" s="20">
        <v>0.10965969869149927</v>
      </c>
      <c r="AO22" s="20">
        <v>0.16259873059471516</v>
      </c>
      <c r="AP22" s="20">
        <v>0.10500793906176642</v>
      </c>
      <c r="AQ22" s="20">
        <v>0.22326147442486094</v>
      </c>
      <c r="AR22" s="20">
        <v>0.10351266522525623</v>
      </c>
      <c r="AS22" s="20">
        <v>0.10105897266088477</v>
      </c>
      <c r="AT22" s="21">
        <v>0.10748936311680415</v>
      </c>
      <c r="AU22" s="19">
        <v>0.28936203179587955</v>
      </c>
      <c r="AV22" s="20">
        <v>1.714854544085704E-2</v>
      </c>
      <c r="AW22" s="20">
        <v>2.0429466189907253E-2</v>
      </c>
      <c r="AX22" s="22">
        <v>3.6886839292156313E-4</v>
      </c>
      <c r="AY22" s="20">
        <v>5.8670819621962781E-4</v>
      </c>
      <c r="AZ22" s="20">
        <v>4.7890105616838933E-4</v>
      </c>
      <c r="BA22" s="20">
        <v>4.711096376817916E-3</v>
      </c>
      <c r="BB22" s="20">
        <v>0</v>
      </c>
      <c r="BC22" s="20">
        <v>3.0365437007833944E-2</v>
      </c>
      <c r="BD22" s="20">
        <v>2.0885942351089353E-2</v>
      </c>
      <c r="BE22" s="20">
        <v>1.4110956960262488E-2</v>
      </c>
      <c r="BF22" s="20">
        <v>2.6766211073014159E-2</v>
      </c>
      <c r="BG22" s="20">
        <v>3.2061763781749165E-3</v>
      </c>
      <c r="BH22" s="20">
        <v>2.6766211073014159E-2</v>
      </c>
      <c r="BI22" s="21">
        <v>3.2061763781749165E-3</v>
      </c>
    </row>
    <row r="23" spans="1:61" x14ac:dyDescent="0.25">
      <c r="A23" s="18" t="s">
        <v>28</v>
      </c>
      <c r="B23" s="19">
        <v>12.664640546744886</v>
      </c>
      <c r="C23" s="20">
        <v>13.305291511330587</v>
      </c>
      <c r="D23" s="20">
        <v>18.910193090797669</v>
      </c>
      <c r="E23" s="20">
        <v>17.034563706153534</v>
      </c>
      <c r="F23" s="20">
        <v>14.650267937899047</v>
      </c>
      <c r="G23" s="20">
        <v>15.983226969408761</v>
      </c>
      <c r="H23" s="20">
        <v>16.604311525610047</v>
      </c>
      <c r="I23" s="20">
        <v>19.908812029211305</v>
      </c>
      <c r="J23" s="20">
        <v>20.987993898800937</v>
      </c>
      <c r="K23" s="20">
        <v>18.797533603923139</v>
      </c>
      <c r="L23" s="20">
        <v>14.686802694533387</v>
      </c>
      <c r="M23" s="20">
        <v>16.902129306454007</v>
      </c>
      <c r="N23" s="20">
        <v>15.613207169932608</v>
      </c>
      <c r="O23" s="20">
        <v>15.513944944534847</v>
      </c>
      <c r="P23" s="21">
        <v>18.62281971351209</v>
      </c>
      <c r="Q23" s="19">
        <v>1.6362372632885001</v>
      </c>
      <c r="R23" s="20">
        <v>0.93048286400227531</v>
      </c>
      <c r="S23" s="20">
        <v>2.3840486296760366</v>
      </c>
      <c r="T23" s="20">
        <v>1.6382920803218304</v>
      </c>
      <c r="U23" s="20">
        <v>0.90249801575288036</v>
      </c>
      <c r="V23" s="20">
        <v>1.626316060010772</v>
      </c>
      <c r="W23" s="20">
        <v>1.0422690036031164</v>
      </c>
      <c r="X23" s="20">
        <v>0.81927210367853509</v>
      </c>
      <c r="Y23" s="20">
        <v>1.0722173942335234</v>
      </c>
      <c r="Z23" s="20">
        <v>0.71705928899503746</v>
      </c>
      <c r="AA23" s="20">
        <v>1.3172314566200169</v>
      </c>
      <c r="AB23" s="20">
        <v>1.5704655934161231</v>
      </c>
      <c r="AC23" s="20">
        <v>0.95951852885353417</v>
      </c>
      <c r="AD23" s="20">
        <v>1.4767929102212805</v>
      </c>
      <c r="AE23" s="21">
        <v>0.81287485848656149</v>
      </c>
      <c r="AF23" s="19">
        <v>3.5221820596738306E-2</v>
      </c>
      <c r="AG23" s="20">
        <v>6.4411609704682531E-3</v>
      </c>
      <c r="AH23" s="20">
        <v>0.14079621553571967</v>
      </c>
      <c r="AI23" s="22">
        <v>0.13857155960753387</v>
      </c>
      <c r="AJ23" s="20">
        <v>0.14186604184590601</v>
      </c>
      <c r="AK23" s="20">
        <v>0.13747652985740563</v>
      </c>
      <c r="AL23" s="20">
        <v>0.16202681835233768</v>
      </c>
      <c r="AM23" s="20">
        <v>0.14790149732658717</v>
      </c>
      <c r="AN23" s="20">
        <v>0.1267205667310165</v>
      </c>
      <c r="AO23" s="20">
        <v>4.726232780690557E-2</v>
      </c>
      <c r="AP23" s="20">
        <v>6.6367655049085025E-2</v>
      </c>
      <c r="AQ23" s="20">
        <v>1.4965133986509518E-2</v>
      </c>
      <c r="AR23" s="20">
        <v>0.14656188738164977</v>
      </c>
      <c r="AS23" s="20">
        <v>0.14273349547538239</v>
      </c>
      <c r="AT23" s="21">
        <v>0.11257256737880005</v>
      </c>
      <c r="AU23" s="19">
        <v>0.83613886582143593</v>
      </c>
      <c r="AV23" s="20">
        <v>0.76485301047594878</v>
      </c>
      <c r="AW23" s="20">
        <v>0.78551027982169774</v>
      </c>
      <c r="AX23" s="22">
        <v>0.76554946266941215</v>
      </c>
      <c r="AY23" s="20">
        <v>0.67375222421077186</v>
      </c>
      <c r="AZ23" s="20">
        <v>0.62413578313572282</v>
      </c>
      <c r="BA23" s="20">
        <v>0.64454777836908828</v>
      </c>
      <c r="BB23" s="20">
        <v>0.50468796650769887</v>
      </c>
      <c r="BC23" s="20">
        <v>0.59933569245071139</v>
      </c>
      <c r="BD23" s="20">
        <v>0.52556153692341534</v>
      </c>
      <c r="BE23" s="20">
        <v>0.53232596046822001</v>
      </c>
      <c r="BF23" s="20">
        <v>0.89567853963747845</v>
      </c>
      <c r="BG23" s="20">
        <v>0.60737228916886621</v>
      </c>
      <c r="BH23" s="20">
        <v>0.89567853963747845</v>
      </c>
      <c r="BI23" s="21">
        <v>0.60737228916886621</v>
      </c>
    </row>
    <row r="24" spans="1:61" x14ac:dyDescent="0.25">
      <c r="A24" s="18" t="s">
        <v>29</v>
      </c>
      <c r="B24" s="19">
        <v>8.8822083682173805</v>
      </c>
      <c r="C24" s="20">
        <v>8.7070554413868297</v>
      </c>
      <c r="D24" s="20">
        <v>6.3917546890071968</v>
      </c>
      <c r="E24" s="20">
        <v>6.8542141123637048</v>
      </c>
      <c r="F24" s="20">
        <v>7.688951721425318</v>
      </c>
      <c r="G24" s="20">
        <v>4.0879951956646066</v>
      </c>
      <c r="H24" s="20">
        <v>4.8630728562330434</v>
      </c>
      <c r="I24" s="20">
        <v>4.9980763138582986</v>
      </c>
      <c r="J24" s="20">
        <v>4.8434204907810718</v>
      </c>
      <c r="K24" s="20">
        <v>4.4148727200285789</v>
      </c>
      <c r="L24" s="20">
        <v>6.3752182582595243</v>
      </c>
      <c r="M24" s="20">
        <v>7.5006228855258268</v>
      </c>
      <c r="N24" s="20">
        <v>6.6159341490278321</v>
      </c>
      <c r="O24" s="20">
        <v>7.2709337515398458</v>
      </c>
      <c r="P24" s="21">
        <v>6.4855601379425778</v>
      </c>
      <c r="Q24" s="19">
        <v>1.2094622103209918</v>
      </c>
      <c r="R24" s="20">
        <v>0.91832552121818811</v>
      </c>
      <c r="S24" s="20">
        <v>0.87596052854640605</v>
      </c>
      <c r="T24" s="20">
        <v>0.74826183065448815</v>
      </c>
      <c r="U24" s="20">
        <v>1.0150755844435027</v>
      </c>
      <c r="V24" s="20">
        <v>0.58231175756368359</v>
      </c>
      <c r="W24" s="20">
        <v>1.679069645708104</v>
      </c>
      <c r="X24" s="20">
        <v>1.0113092859216279</v>
      </c>
      <c r="Y24" s="20">
        <v>0.95664455377832791</v>
      </c>
      <c r="Z24" s="20">
        <v>0.88366455915266151</v>
      </c>
      <c r="AA24" s="20">
        <v>0.59734186496737351</v>
      </c>
      <c r="AB24" s="20">
        <v>1.1299164817250977</v>
      </c>
      <c r="AC24" s="20">
        <v>1.0991132868920488</v>
      </c>
      <c r="AD24" s="20">
        <v>0.67748673169055662</v>
      </c>
      <c r="AE24" s="21">
        <v>1.1008958906337845</v>
      </c>
      <c r="AF24" s="19">
        <v>0</v>
      </c>
      <c r="AG24" s="20">
        <v>0</v>
      </c>
      <c r="AH24" s="20">
        <v>0</v>
      </c>
      <c r="AI24" s="22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1">
        <v>0</v>
      </c>
      <c r="AU24" s="19">
        <v>0.17387279691405733</v>
      </c>
      <c r="AV24" s="20">
        <v>0.2328577284172311</v>
      </c>
      <c r="AW24" s="20">
        <v>0.23860430630507773</v>
      </c>
      <c r="AX24" s="22">
        <v>0.29647182300415764</v>
      </c>
      <c r="AY24" s="20">
        <v>0.24317881316911136</v>
      </c>
      <c r="AZ24" s="20">
        <v>0.2095032487051314</v>
      </c>
      <c r="BA24" s="20">
        <v>0.25558570269492153</v>
      </c>
      <c r="BB24" s="20">
        <v>0.22222510690751085</v>
      </c>
      <c r="BC24" s="20">
        <v>0.23216351678774874</v>
      </c>
      <c r="BD24" s="20">
        <v>0.2017366865101668</v>
      </c>
      <c r="BE24" s="20">
        <v>0.21730214328292072</v>
      </c>
      <c r="BF24" s="20">
        <v>0.16807983343133967</v>
      </c>
      <c r="BG24" s="20">
        <v>0.24135663481456524</v>
      </c>
      <c r="BH24" s="20">
        <v>0.16807983343133967</v>
      </c>
      <c r="BI24" s="21">
        <v>0.24135663481456524</v>
      </c>
    </row>
    <row r="25" spans="1:61" x14ac:dyDescent="0.25">
      <c r="A25" s="18" t="s">
        <v>30</v>
      </c>
      <c r="B25" s="19">
        <v>6.4067772852801754</v>
      </c>
      <c r="C25" s="20">
        <v>3.0238601794044579</v>
      </c>
      <c r="D25" s="20">
        <v>8.8340731153884828</v>
      </c>
      <c r="E25" s="20">
        <v>4.1344490864482433</v>
      </c>
      <c r="F25" s="20">
        <v>6.4573573442489192</v>
      </c>
      <c r="G25" s="20">
        <v>2.5083240985246347</v>
      </c>
      <c r="H25" s="20">
        <v>4.3397223942838705</v>
      </c>
      <c r="I25" s="20">
        <v>6.761542738285053</v>
      </c>
      <c r="J25" s="20">
        <v>4.3193804190672651</v>
      </c>
      <c r="K25" s="20">
        <v>2.5512753594478101</v>
      </c>
      <c r="L25" s="20">
        <v>4.2025594902120069</v>
      </c>
      <c r="M25" s="20">
        <v>5.8718299188700387</v>
      </c>
      <c r="N25" s="20">
        <v>6.2388301678285618</v>
      </c>
      <c r="O25" s="20">
        <v>5.668845027248647</v>
      </c>
      <c r="P25" s="21">
        <v>3.3462696553038365</v>
      </c>
      <c r="Q25" s="19">
        <v>0.14282408317940426</v>
      </c>
      <c r="R25" s="20">
        <v>0.34542468442493812</v>
      </c>
      <c r="S25" s="20">
        <v>0.17726200413063328</v>
      </c>
      <c r="T25" s="20">
        <v>0.60484579948658446</v>
      </c>
      <c r="U25" s="20">
        <v>0.66821369883845849</v>
      </c>
      <c r="V25" s="20">
        <v>0.68320024672982405</v>
      </c>
      <c r="W25" s="20">
        <v>0.97292864433839632</v>
      </c>
      <c r="X25" s="20">
        <v>1.0110883313037728</v>
      </c>
      <c r="Y25" s="20">
        <v>0.96313931604337133</v>
      </c>
      <c r="Z25" s="20">
        <v>0.48527355576305475</v>
      </c>
      <c r="AA25" s="20">
        <v>0.60934277228871814</v>
      </c>
      <c r="AB25" s="20">
        <v>0.23748751403897547</v>
      </c>
      <c r="AC25" s="20">
        <v>0.84567405031074339</v>
      </c>
      <c r="AD25" s="20">
        <v>0.73676647168062603</v>
      </c>
      <c r="AE25" s="21">
        <v>0.58441265467040338</v>
      </c>
      <c r="AF25" s="19">
        <v>0</v>
      </c>
      <c r="AG25" s="20">
        <v>0</v>
      </c>
      <c r="AH25" s="20">
        <v>0</v>
      </c>
      <c r="AI25" s="22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1">
        <v>0</v>
      </c>
      <c r="AU25" s="19">
        <v>1.3477737473241699E-2</v>
      </c>
      <c r="AV25" s="20">
        <v>1.9267715283954816E-2</v>
      </c>
      <c r="AW25" s="20">
        <v>2.4526140148833247E-3</v>
      </c>
      <c r="AX25" s="22">
        <v>1.2000518383048185E-2</v>
      </c>
      <c r="AY25" s="20">
        <v>3.7549324558056182E-4</v>
      </c>
      <c r="AZ25" s="20">
        <v>0.1094767814400938</v>
      </c>
      <c r="BA25" s="20">
        <v>0.11393873829859627</v>
      </c>
      <c r="BB25" s="20">
        <v>2.3421189492613622E-2</v>
      </c>
      <c r="BC25" s="20">
        <v>0.10597610218296714</v>
      </c>
      <c r="BD25" s="20">
        <v>2.7860288997634285E-2</v>
      </c>
      <c r="BE25" s="20">
        <v>3.4156428529981166E-2</v>
      </c>
      <c r="BF25" s="20">
        <v>9.686412030941545E-2</v>
      </c>
      <c r="BG25" s="20">
        <v>1.7961792608517005E-2</v>
      </c>
      <c r="BH25" s="20">
        <v>9.686412030941545E-2</v>
      </c>
      <c r="BI25" s="21">
        <v>1.7961792608517005E-2</v>
      </c>
    </row>
    <row r="26" spans="1:61" x14ac:dyDescent="0.25">
      <c r="A26" s="18" t="s">
        <v>31</v>
      </c>
      <c r="B26" s="19">
        <v>2.3074285894559359</v>
      </c>
      <c r="C26" s="20">
        <v>4.3201786794783494</v>
      </c>
      <c r="D26" s="20">
        <v>4.5049937647005232</v>
      </c>
      <c r="E26" s="20">
        <v>5.4221686461374174</v>
      </c>
      <c r="F26" s="20">
        <v>3.0309345416705975</v>
      </c>
      <c r="G26" s="20">
        <v>2.956990534680259</v>
      </c>
      <c r="H26" s="20">
        <v>2.4332638301213545</v>
      </c>
      <c r="I26" s="20">
        <v>5.5886880073843015</v>
      </c>
      <c r="J26" s="20">
        <v>3.1883224174474516</v>
      </c>
      <c r="K26" s="20">
        <v>2.6938784898165258</v>
      </c>
      <c r="L26" s="20">
        <v>3.3608475014374717</v>
      </c>
      <c r="M26" s="20">
        <v>2.3915872247110155</v>
      </c>
      <c r="N26" s="20">
        <v>2.7187078806590552</v>
      </c>
      <c r="O26" s="20">
        <v>1.7629579668808304</v>
      </c>
      <c r="P26" s="21">
        <v>4.7070323051359235</v>
      </c>
      <c r="Q26" s="19">
        <v>0.99122269834687071</v>
      </c>
      <c r="R26" s="20">
        <v>0.6659770070072023</v>
      </c>
      <c r="S26" s="20">
        <v>0.73357415667136638</v>
      </c>
      <c r="T26" s="20">
        <v>1.8927374977591247</v>
      </c>
      <c r="U26" s="20">
        <v>0.9233848275382992</v>
      </c>
      <c r="V26" s="20">
        <v>0.9452549046651666</v>
      </c>
      <c r="W26" s="20">
        <v>0.68237613742442627</v>
      </c>
      <c r="X26" s="20">
        <v>1.457499517352256</v>
      </c>
      <c r="Y26" s="20">
        <v>0.72166987123406789</v>
      </c>
      <c r="Z26" s="20">
        <v>0.50645627882250766</v>
      </c>
      <c r="AA26" s="20">
        <v>1.962181316565472</v>
      </c>
      <c r="AB26" s="20">
        <v>1.000776537748451</v>
      </c>
      <c r="AC26" s="20">
        <v>1.0787738803401661</v>
      </c>
      <c r="AD26" s="20">
        <v>1.2524276107605148</v>
      </c>
      <c r="AE26" s="21">
        <v>1.375515073296095</v>
      </c>
      <c r="AF26" s="19">
        <v>0.67019297524349275</v>
      </c>
      <c r="AG26" s="20">
        <v>0.41203911541389338</v>
      </c>
      <c r="AH26" s="20">
        <v>0.37958918445732687</v>
      </c>
      <c r="AI26" s="22">
        <v>1.6315294931182684</v>
      </c>
      <c r="AJ26" s="20">
        <v>0.62557174713721597</v>
      </c>
      <c r="AK26" s="20">
        <v>0.75114034323157963</v>
      </c>
      <c r="AL26" s="20">
        <v>0.48733674742416438</v>
      </c>
      <c r="AM26" s="20">
        <v>1.2850996767710132</v>
      </c>
      <c r="AN26" s="20">
        <v>0.45870470206247477</v>
      </c>
      <c r="AO26" s="20">
        <v>0.12724472871089962</v>
      </c>
      <c r="AP26" s="20">
        <v>1.6309694623066009</v>
      </c>
      <c r="AQ26" s="20">
        <v>0.78656744233094011</v>
      </c>
      <c r="AR26" s="20">
        <v>0.79741569215115793</v>
      </c>
      <c r="AS26" s="20">
        <v>0.91093386602262183</v>
      </c>
      <c r="AT26" s="21">
        <v>0.92633791420322953</v>
      </c>
      <c r="AU26" s="19">
        <v>0.1201814842243582</v>
      </c>
      <c r="AV26" s="20">
        <v>7.6541068675044815E-2</v>
      </c>
      <c r="AW26" s="20">
        <v>0.12435561609529296</v>
      </c>
      <c r="AX26" s="22">
        <v>4.8346350698919537E-2</v>
      </c>
      <c r="AY26" s="20">
        <v>7.6436343803493123E-2</v>
      </c>
      <c r="AZ26" s="20">
        <v>0</v>
      </c>
      <c r="BA26" s="20">
        <v>5.269448539996336E-2</v>
      </c>
      <c r="BB26" s="20">
        <v>9.5562872222220679E-2</v>
      </c>
      <c r="BC26" s="20">
        <v>2.5300491808602263E-2</v>
      </c>
      <c r="BD26" s="20">
        <v>5.0415622833268968E-2</v>
      </c>
      <c r="BE26" s="20">
        <v>7.4478158348675147E-2</v>
      </c>
      <c r="BF26" s="20">
        <v>5.4589143852014507E-2</v>
      </c>
      <c r="BG26" s="20">
        <v>8.6826138277271717E-2</v>
      </c>
      <c r="BH26" s="20">
        <v>5.4589143852014507E-2</v>
      </c>
      <c r="BI26" s="21">
        <v>8.6826138277271717E-2</v>
      </c>
    </row>
    <row r="27" spans="1:61" ht="15.75" thickBot="1" x14ac:dyDescent="0.3">
      <c r="A27" s="24" t="s">
        <v>32</v>
      </c>
      <c r="B27" s="19">
        <v>6.2005379514118584</v>
      </c>
      <c r="C27" s="20">
        <v>4.148999947020755</v>
      </c>
      <c r="D27" s="20">
        <v>6.8240615988833317</v>
      </c>
      <c r="E27" s="20">
        <v>8.3417619761115969</v>
      </c>
      <c r="F27" s="20">
        <v>5.5716861195636218</v>
      </c>
      <c r="G27" s="20">
        <v>3.4712025620567974</v>
      </c>
      <c r="H27" s="20">
        <v>3.8232466433438321</v>
      </c>
      <c r="I27" s="20">
        <v>6.888508785569897</v>
      </c>
      <c r="J27" s="20">
        <v>6.8050325683246573</v>
      </c>
      <c r="K27" s="20">
        <v>5.2447828733788793</v>
      </c>
      <c r="L27" s="20">
        <v>4.0014783535282668</v>
      </c>
      <c r="M27" s="20">
        <v>6.9170926079751194</v>
      </c>
      <c r="N27" s="20">
        <v>4.9937746141582879</v>
      </c>
      <c r="O27" s="20">
        <v>5.6249366941660348</v>
      </c>
      <c r="P27" s="21">
        <v>5.6771377211453551</v>
      </c>
      <c r="Q27" s="19">
        <v>3.0829076531385457E-2</v>
      </c>
      <c r="R27" s="20">
        <v>0.11002952895873473</v>
      </c>
      <c r="S27" s="20">
        <v>4.1775293660100583E-2</v>
      </c>
      <c r="T27" s="20">
        <v>3.4108030732147201E-2</v>
      </c>
      <c r="U27" s="20">
        <v>0.1111460006918463</v>
      </c>
      <c r="V27" s="20">
        <v>0.10653952162892769</v>
      </c>
      <c r="W27" s="20">
        <v>3.8875269361297475E-2</v>
      </c>
      <c r="X27" s="20">
        <v>6.007203672928612E-2</v>
      </c>
      <c r="Y27" s="20">
        <v>3.3709754890580215E-2</v>
      </c>
      <c r="Z27" s="20">
        <v>0.29640973247815977</v>
      </c>
      <c r="AA27" s="20">
        <v>4.6816726363487694E-2</v>
      </c>
      <c r="AB27" s="20">
        <v>3.6124000978047861E-2</v>
      </c>
      <c r="AC27" s="20">
        <v>7.2200210080204136E-2</v>
      </c>
      <c r="AD27" s="20">
        <v>7.2403375315237758E-2</v>
      </c>
      <c r="AE27" s="21">
        <v>5.3629660148094144E-2</v>
      </c>
      <c r="AF27" s="19">
        <v>2.815349605521599E-3</v>
      </c>
      <c r="AG27" s="20">
        <v>3.7643148528710567E-3</v>
      </c>
      <c r="AH27" s="20">
        <v>3.6115415164215989E-3</v>
      </c>
      <c r="AI27" s="22">
        <v>5.1887487270966546E-3</v>
      </c>
      <c r="AJ27" s="20">
        <v>6.078296912835345E-3</v>
      </c>
      <c r="AK27" s="20">
        <v>9.8334350199909271E-3</v>
      </c>
      <c r="AL27" s="20">
        <v>6.6653289479423851E-3</v>
      </c>
      <c r="AM27" s="20">
        <v>7.4019796981373235E-3</v>
      </c>
      <c r="AN27" s="20">
        <v>4.9437742614510177E-3</v>
      </c>
      <c r="AO27" s="20">
        <v>0.24540054822816354</v>
      </c>
      <c r="AP27" s="20">
        <v>9.2314671702651806E-3</v>
      </c>
      <c r="AQ27" s="20">
        <v>3.793203349233637E-3</v>
      </c>
      <c r="AR27" s="20">
        <v>7.3922178966459879E-3</v>
      </c>
      <c r="AS27" s="20">
        <v>6.7642567181320267E-3</v>
      </c>
      <c r="AT27" s="21">
        <v>6.6192966448180394E-3</v>
      </c>
      <c r="AU27" s="19">
        <v>2.1963720326764252E-3</v>
      </c>
      <c r="AV27" s="20">
        <v>5.7775262038139479E-2</v>
      </c>
      <c r="AW27" s="20">
        <v>9.5948416406424573E-3</v>
      </c>
      <c r="AX27" s="22">
        <v>8.3856081324168684E-3</v>
      </c>
      <c r="AY27" s="20">
        <v>6.2942055290441681E-2</v>
      </c>
      <c r="AZ27" s="20">
        <v>5.0891218902160841E-2</v>
      </c>
      <c r="BA27" s="20">
        <v>8.8638405904574117E-3</v>
      </c>
      <c r="BB27" s="20">
        <v>3.225937420680744E-2</v>
      </c>
      <c r="BC27" s="20">
        <v>1.6164203099940332E-2</v>
      </c>
      <c r="BD27" s="20">
        <v>4.2254153353269569E-2</v>
      </c>
      <c r="BE27" s="20">
        <v>2.61778033328234E-2</v>
      </c>
      <c r="BF27" s="20">
        <v>8.7469681096659681E-3</v>
      </c>
      <c r="BG27" s="20">
        <v>4.6471545256692615E-2</v>
      </c>
      <c r="BH27" s="20">
        <v>8.7469681096659681E-3</v>
      </c>
      <c r="BI27" s="21">
        <v>4.6471545256692615E-2</v>
      </c>
    </row>
    <row r="28" spans="1:61" ht="15.75" thickBot="1" x14ac:dyDescent="0.3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39"/>
      <c r="R28" s="40"/>
      <c r="S28" s="40"/>
      <c r="T28" s="41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2"/>
      <c r="AF28" s="39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2"/>
      <c r="AU28" s="36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8"/>
    </row>
    <row r="29" spans="1:61" x14ac:dyDescent="0.25">
      <c r="A29" s="35" t="s">
        <v>34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  <c r="Q29" s="12"/>
      <c r="R29" s="13"/>
      <c r="S29" s="13"/>
      <c r="T29" s="13"/>
      <c r="U29" s="15"/>
      <c r="V29" s="15"/>
      <c r="W29" s="15"/>
      <c r="X29" s="16"/>
      <c r="Y29" s="16"/>
      <c r="Z29" s="16"/>
      <c r="AA29" s="16"/>
      <c r="AB29" s="16"/>
      <c r="AC29" s="16"/>
      <c r="AD29" s="16"/>
      <c r="AE29" s="17"/>
      <c r="AF29" s="12"/>
      <c r="AG29" s="13"/>
      <c r="AH29" s="13"/>
      <c r="AI29" s="13"/>
      <c r="AJ29" s="15"/>
      <c r="AK29" s="15"/>
      <c r="AL29" s="15"/>
      <c r="AM29" s="16"/>
      <c r="AN29" s="16"/>
      <c r="AO29" s="16"/>
      <c r="AP29" s="16"/>
      <c r="AQ29" s="16"/>
      <c r="AR29" s="16"/>
      <c r="AS29" s="16"/>
      <c r="AT29" s="17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4"/>
    </row>
    <row r="30" spans="1:61" x14ac:dyDescent="0.25">
      <c r="A30" s="18" t="s">
        <v>23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1">
        <v>0</v>
      </c>
      <c r="Q30" s="19">
        <v>0</v>
      </c>
      <c r="R30" s="20">
        <v>0</v>
      </c>
      <c r="S30" s="20">
        <v>0</v>
      </c>
      <c r="T30" s="22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1">
        <v>0</v>
      </c>
      <c r="AF30" s="19">
        <v>0</v>
      </c>
      <c r="AG30" s="20">
        <v>0</v>
      </c>
      <c r="AH30" s="20">
        <v>0</v>
      </c>
      <c r="AI30" s="22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1">
        <v>0</v>
      </c>
      <c r="AU30" s="19">
        <v>0</v>
      </c>
      <c r="AV30" s="20">
        <v>0</v>
      </c>
      <c r="AW30" s="20">
        <v>0</v>
      </c>
      <c r="AX30" s="22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1">
        <v>0</v>
      </c>
    </row>
    <row r="31" spans="1:61" x14ac:dyDescent="0.25">
      <c r="A31" s="18" t="s">
        <v>24</v>
      </c>
      <c r="B31" s="19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1">
        <v>0</v>
      </c>
      <c r="Q31" s="19">
        <v>0</v>
      </c>
      <c r="R31" s="20">
        <v>0</v>
      </c>
      <c r="S31" s="20">
        <v>0</v>
      </c>
      <c r="T31" s="22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1">
        <v>0</v>
      </c>
      <c r="AF31" s="19">
        <v>0</v>
      </c>
      <c r="AG31" s="20">
        <v>0</v>
      </c>
      <c r="AH31" s="20">
        <v>0</v>
      </c>
      <c r="AI31" s="22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1">
        <v>0</v>
      </c>
      <c r="AU31" s="19">
        <v>0</v>
      </c>
      <c r="AV31" s="20">
        <v>0</v>
      </c>
      <c r="AW31" s="20">
        <v>0</v>
      </c>
      <c r="AX31" s="22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1">
        <v>0</v>
      </c>
    </row>
    <row r="32" spans="1:61" x14ac:dyDescent="0.25">
      <c r="A32" s="18" t="s">
        <v>25</v>
      </c>
      <c r="B32" s="19">
        <v>1.7157858649083444</v>
      </c>
      <c r="C32" s="20">
        <v>2.4150728743471706</v>
      </c>
      <c r="D32" s="20">
        <v>2.112563124490106</v>
      </c>
      <c r="E32" s="20">
        <v>1.0192325520946683</v>
      </c>
      <c r="F32" s="20">
        <v>1.9775586461778778</v>
      </c>
      <c r="G32" s="20">
        <v>1.5392199212622812</v>
      </c>
      <c r="H32" s="20">
        <v>1.7195850745487382</v>
      </c>
      <c r="I32" s="20">
        <v>1.0896100786239389</v>
      </c>
      <c r="J32" s="20">
        <v>1.2474305702643611</v>
      </c>
      <c r="K32" s="20">
        <v>1.6877918884638745</v>
      </c>
      <c r="L32" s="20">
        <v>1.6003737425422933</v>
      </c>
      <c r="M32" s="20">
        <v>1.9097160185633628</v>
      </c>
      <c r="N32" s="20">
        <v>1.3865019686283206</v>
      </c>
      <c r="O32" s="20">
        <v>1.3442930580366941</v>
      </c>
      <c r="P32" s="21">
        <v>1.3775631964731907</v>
      </c>
      <c r="Q32" s="19">
        <v>0</v>
      </c>
      <c r="R32" s="20">
        <v>0</v>
      </c>
      <c r="S32" s="20">
        <v>0</v>
      </c>
      <c r="T32" s="22">
        <v>6.4183100368351981E-2</v>
      </c>
      <c r="U32" s="20">
        <v>0</v>
      </c>
      <c r="V32" s="20">
        <v>0</v>
      </c>
      <c r="W32" s="20">
        <v>3.1407309178786108E-3</v>
      </c>
      <c r="X32" s="20">
        <v>0</v>
      </c>
      <c r="Y32" s="20">
        <v>0</v>
      </c>
      <c r="Z32" s="20">
        <v>0</v>
      </c>
      <c r="AA32" s="20">
        <v>0</v>
      </c>
      <c r="AB32" s="20">
        <v>4.9476565424786557E-3</v>
      </c>
      <c r="AC32" s="20">
        <v>0</v>
      </c>
      <c r="AD32" s="20">
        <v>3.7695548274419965E-3</v>
      </c>
      <c r="AE32" s="21">
        <v>0</v>
      </c>
      <c r="AF32" s="19">
        <v>0</v>
      </c>
      <c r="AG32" s="20">
        <v>0</v>
      </c>
      <c r="AH32" s="20">
        <v>0</v>
      </c>
      <c r="AI32" s="22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1">
        <v>0</v>
      </c>
      <c r="AU32" s="19">
        <v>0</v>
      </c>
      <c r="AV32" s="20">
        <v>0</v>
      </c>
      <c r="AW32" s="20">
        <v>0</v>
      </c>
      <c r="AX32" s="22">
        <v>5.0903838223175707E-2</v>
      </c>
      <c r="AY32" s="20">
        <v>0</v>
      </c>
      <c r="AZ32" s="20">
        <v>0</v>
      </c>
      <c r="BA32" s="20">
        <v>3.1407309178786108E-3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1">
        <v>0</v>
      </c>
    </row>
    <row r="33" spans="1:61" x14ac:dyDescent="0.25">
      <c r="A33" s="18" t="s">
        <v>26</v>
      </c>
      <c r="B33" s="19">
        <v>0.90706171545840575</v>
      </c>
      <c r="C33" s="20">
        <v>2.5978791571280788</v>
      </c>
      <c r="D33" s="20">
        <v>1.2379771378641291</v>
      </c>
      <c r="E33" s="20">
        <v>1.2366927653350273</v>
      </c>
      <c r="F33" s="20">
        <v>0.8953167074311521</v>
      </c>
      <c r="G33" s="20">
        <v>3.7519024344456295</v>
      </c>
      <c r="H33" s="20">
        <v>2.7760571613027056</v>
      </c>
      <c r="I33" s="20">
        <v>1.3532089377247694</v>
      </c>
      <c r="J33" s="20">
        <v>1.5785422748437981</v>
      </c>
      <c r="K33" s="20">
        <v>2.9956302750452313</v>
      </c>
      <c r="L33" s="20">
        <v>2.519300360290976</v>
      </c>
      <c r="M33" s="20">
        <v>1.0421780390384761</v>
      </c>
      <c r="N33" s="20">
        <v>1.9190514674885433</v>
      </c>
      <c r="O33" s="20">
        <v>1.8670395640607573</v>
      </c>
      <c r="P33" s="21">
        <v>2.0068416218998388</v>
      </c>
      <c r="Q33" s="19">
        <v>7.6873021143674877E-3</v>
      </c>
      <c r="R33" s="20">
        <v>1.8124478921231015E-3</v>
      </c>
      <c r="S33" s="20">
        <v>6.1989145431116995E-3</v>
      </c>
      <c r="T33" s="22">
        <v>2.2132103575293785E-2</v>
      </c>
      <c r="U33" s="20">
        <v>0</v>
      </c>
      <c r="V33" s="20">
        <v>1.4367031685051679E-2</v>
      </c>
      <c r="W33" s="20">
        <v>0</v>
      </c>
      <c r="X33" s="20">
        <v>5.159290326910642E-2</v>
      </c>
      <c r="Y33" s="20">
        <v>0</v>
      </c>
      <c r="Z33" s="20">
        <v>0</v>
      </c>
      <c r="AA33" s="20">
        <v>0</v>
      </c>
      <c r="AB33" s="20">
        <v>2.1745255915091376E-2</v>
      </c>
      <c r="AC33" s="20">
        <v>4.539081164607185E-3</v>
      </c>
      <c r="AD33" s="20">
        <v>1.8847774137209981E-2</v>
      </c>
      <c r="AE33" s="21">
        <v>0</v>
      </c>
      <c r="AF33" s="19">
        <v>0</v>
      </c>
      <c r="AG33" s="20">
        <v>0</v>
      </c>
      <c r="AH33" s="20">
        <v>0</v>
      </c>
      <c r="AI33" s="22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1">
        <v>0</v>
      </c>
      <c r="AU33" s="19">
        <v>0</v>
      </c>
      <c r="AV33" s="20">
        <v>0</v>
      </c>
      <c r="AW33" s="20">
        <v>6.0641555313049236E-3</v>
      </c>
      <c r="AX33" s="22">
        <v>0</v>
      </c>
      <c r="AY33" s="20">
        <v>0</v>
      </c>
      <c r="AZ33" s="20">
        <v>1.4367031685051679E-2</v>
      </c>
      <c r="BA33" s="20">
        <v>0</v>
      </c>
      <c r="BB33" s="20">
        <v>5.159290326910642E-2</v>
      </c>
      <c r="BC33" s="20">
        <v>0</v>
      </c>
      <c r="BD33" s="20">
        <v>0</v>
      </c>
      <c r="BE33" s="20">
        <v>0</v>
      </c>
      <c r="BF33" s="20">
        <v>1.8966016746168182E-2</v>
      </c>
      <c r="BG33" s="20">
        <v>4.539081164607185E-3</v>
      </c>
      <c r="BH33" s="20">
        <v>1.8966016746168182E-2</v>
      </c>
      <c r="BI33" s="21">
        <v>4.539081164607185E-3</v>
      </c>
    </row>
    <row r="34" spans="1:61" x14ac:dyDescent="0.25">
      <c r="A34" s="18" t="s">
        <v>27</v>
      </c>
      <c r="B34" s="19">
        <v>0.32907643155036503</v>
      </c>
      <c r="C34" s="20">
        <v>1.294422400740594</v>
      </c>
      <c r="D34" s="20">
        <v>4.3500209011227323E-2</v>
      </c>
      <c r="E34" s="20">
        <v>0.10296346407750565</v>
      </c>
      <c r="F34" s="20">
        <v>7.1343716660306741E-2</v>
      </c>
      <c r="G34" s="20">
        <v>1.4677040302078017</v>
      </c>
      <c r="H34" s="20">
        <v>1.963829248929098</v>
      </c>
      <c r="I34" s="20">
        <v>1.9057335789980423E-2</v>
      </c>
      <c r="J34" s="20">
        <v>4.5632975168197386E-2</v>
      </c>
      <c r="K34" s="20">
        <v>3.4321575994595626</v>
      </c>
      <c r="L34" s="20">
        <v>1.9119687290643512</v>
      </c>
      <c r="M34" s="20">
        <v>0.59933223739686825</v>
      </c>
      <c r="N34" s="20">
        <v>1.5501826764022031</v>
      </c>
      <c r="O34" s="20">
        <v>1.463201570871226</v>
      </c>
      <c r="P34" s="21">
        <v>1.1792069192131169</v>
      </c>
      <c r="Q34" s="19">
        <v>2.8752506609582291E-2</v>
      </c>
      <c r="R34" s="20">
        <v>0</v>
      </c>
      <c r="S34" s="20">
        <v>2.4256622125219694E-2</v>
      </c>
      <c r="T34" s="22">
        <v>1.5689202312263818E-2</v>
      </c>
      <c r="U34" s="20">
        <v>0</v>
      </c>
      <c r="V34" s="20">
        <v>4.1664391886649867E-2</v>
      </c>
      <c r="W34" s="20">
        <v>6.860752205054832E-2</v>
      </c>
      <c r="X34" s="20">
        <v>1.0771537620423719E-2</v>
      </c>
      <c r="Y34" s="20">
        <v>3.5115337768835901E-2</v>
      </c>
      <c r="Z34" s="20">
        <v>1.1129276563635535E-2</v>
      </c>
      <c r="AA34" s="20">
        <v>0</v>
      </c>
      <c r="AB34" s="20">
        <v>1.3743490395774043E-2</v>
      </c>
      <c r="AC34" s="20">
        <v>7.0276504253299177E-2</v>
      </c>
      <c r="AD34" s="20">
        <v>0</v>
      </c>
      <c r="AE34" s="21">
        <v>2.8406577977985941E-2</v>
      </c>
      <c r="AF34" s="19">
        <v>0</v>
      </c>
      <c r="AG34" s="20">
        <v>0</v>
      </c>
      <c r="AH34" s="20">
        <v>0</v>
      </c>
      <c r="AI34" s="22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1">
        <v>0</v>
      </c>
      <c r="AU34" s="19">
        <v>1.4376253304791146E-2</v>
      </c>
      <c r="AV34" s="20">
        <v>0</v>
      </c>
      <c r="AW34" s="20">
        <v>0</v>
      </c>
      <c r="AX34" s="22">
        <v>0</v>
      </c>
      <c r="AY34" s="20">
        <v>0</v>
      </c>
      <c r="AZ34" s="20">
        <v>0</v>
      </c>
      <c r="BA34" s="20">
        <v>6.8328345968959106E-2</v>
      </c>
      <c r="BB34" s="20">
        <v>0</v>
      </c>
      <c r="BC34" s="20">
        <v>3.5115337768835901E-2</v>
      </c>
      <c r="BD34" s="20">
        <v>1.1129276563635535E-2</v>
      </c>
      <c r="BE34" s="20">
        <v>0</v>
      </c>
      <c r="BF34" s="20">
        <v>0</v>
      </c>
      <c r="BG34" s="20">
        <v>7.0276504253299177E-2</v>
      </c>
      <c r="BH34" s="20">
        <v>0</v>
      </c>
      <c r="BI34" s="21">
        <v>7.0276504253299177E-2</v>
      </c>
    </row>
    <row r="35" spans="1:61" x14ac:dyDescent="0.25">
      <c r="A35" s="18" t="s">
        <v>28</v>
      </c>
      <c r="B35" s="19">
        <v>0.37414199225718958</v>
      </c>
      <c r="C35" s="20">
        <v>0.16677308988905029</v>
      </c>
      <c r="D35" s="20">
        <v>1.0146275516955785</v>
      </c>
      <c r="E35" s="20">
        <v>0.45154409538838275</v>
      </c>
      <c r="F35" s="20">
        <v>0.58530009654870074</v>
      </c>
      <c r="G35" s="20">
        <v>0.50607070942167587</v>
      </c>
      <c r="H35" s="20">
        <v>1.0881236750041439</v>
      </c>
      <c r="I35" s="20">
        <v>0.69639371682400919</v>
      </c>
      <c r="J35" s="20">
        <v>0.86455464106502455</v>
      </c>
      <c r="K35" s="20">
        <v>0.28108842840888815</v>
      </c>
      <c r="L35" s="20">
        <v>0.98427221750391669</v>
      </c>
      <c r="M35" s="20">
        <v>0.63020317093475353</v>
      </c>
      <c r="N35" s="20">
        <v>0.27432621482923586</v>
      </c>
      <c r="O35" s="20">
        <v>0.2880986986728864</v>
      </c>
      <c r="P35" s="21">
        <v>0.78072080875338157</v>
      </c>
      <c r="Q35" s="19">
        <v>0.7128425267143732</v>
      </c>
      <c r="R35" s="20">
        <v>0.80796138649475369</v>
      </c>
      <c r="S35" s="20">
        <v>0.8843964426855101</v>
      </c>
      <c r="T35" s="22">
        <v>0.5229078338056079</v>
      </c>
      <c r="U35" s="20">
        <v>0.40844277788025612</v>
      </c>
      <c r="V35" s="20">
        <v>0.74877776468781554</v>
      </c>
      <c r="W35" s="20">
        <v>0.66464845624351132</v>
      </c>
      <c r="X35" s="20">
        <v>0.37183900252247309</v>
      </c>
      <c r="Y35" s="20">
        <v>0.31201516478520513</v>
      </c>
      <c r="Z35" s="20">
        <v>0.46631668801632892</v>
      </c>
      <c r="AA35" s="20">
        <v>0.74870495703411422</v>
      </c>
      <c r="AB35" s="20">
        <v>0.78629257252302476</v>
      </c>
      <c r="AC35" s="20">
        <v>0.57551946721850367</v>
      </c>
      <c r="AD35" s="20">
        <v>0.67264913632867296</v>
      </c>
      <c r="AE35" s="21">
        <v>0.37881373892900372</v>
      </c>
      <c r="AF35" s="19">
        <v>0</v>
      </c>
      <c r="AG35" s="20">
        <v>0</v>
      </c>
      <c r="AH35" s="20">
        <v>0</v>
      </c>
      <c r="AI35" s="22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1">
        <v>0</v>
      </c>
      <c r="AU35" s="19">
        <v>0.6082752509404965</v>
      </c>
      <c r="AV35" s="20">
        <v>0.80146445789683551</v>
      </c>
      <c r="AW35" s="20">
        <v>0.72529995334643027</v>
      </c>
      <c r="AX35" s="22">
        <v>0.38308212166214062</v>
      </c>
      <c r="AY35" s="20">
        <v>0.40844277788025612</v>
      </c>
      <c r="AZ35" s="20">
        <v>0.47503792098196429</v>
      </c>
      <c r="BA35" s="20">
        <v>0.43586365738115385</v>
      </c>
      <c r="BB35" s="20">
        <v>0.24815965517822333</v>
      </c>
      <c r="BC35" s="20">
        <v>0.31201516478520513</v>
      </c>
      <c r="BD35" s="20">
        <v>0.45963912207814756</v>
      </c>
      <c r="BE35" s="20">
        <v>0.40226118194430521</v>
      </c>
      <c r="BF35" s="20">
        <v>0.64066654828940295</v>
      </c>
      <c r="BG35" s="20">
        <v>0.38002196194794602</v>
      </c>
      <c r="BH35" s="20">
        <v>0.64066654828940295</v>
      </c>
      <c r="BI35" s="21">
        <v>0.38002196194794602</v>
      </c>
    </row>
    <row r="36" spans="1:61" x14ac:dyDescent="0.25">
      <c r="A36" s="18" t="s">
        <v>29</v>
      </c>
      <c r="B36" s="19">
        <v>5.5747915593023445E-2</v>
      </c>
      <c r="C36" s="20">
        <v>2.4900245656398919E-2</v>
      </c>
      <c r="D36" s="20">
        <v>6.6840469856160939E-3</v>
      </c>
      <c r="E36" s="20">
        <v>0.16181026836159235</v>
      </c>
      <c r="F36" s="20">
        <v>0.17589511722664442</v>
      </c>
      <c r="G36" s="20">
        <v>5.4626647140274272E-2</v>
      </c>
      <c r="H36" s="20">
        <v>2.4427907139055859E-3</v>
      </c>
      <c r="I36" s="20">
        <v>0.17019029440269473</v>
      </c>
      <c r="J36" s="20">
        <v>0.13420893068586143</v>
      </c>
      <c r="K36" s="20">
        <v>7.4937128861812585E-2</v>
      </c>
      <c r="L36" s="20">
        <v>1.5165981779721367E-3</v>
      </c>
      <c r="M36" s="20">
        <v>1.7322906116628973E-2</v>
      </c>
      <c r="N36" s="20">
        <v>8.6761294260634475E-2</v>
      </c>
      <c r="O36" s="20">
        <v>9.424585134313776E-2</v>
      </c>
      <c r="P36" s="21">
        <v>1.0240615885480822E-3</v>
      </c>
      <c r="Q36" s="19">
        <v>4.8300217700402465E-2</v>
      </c>
      <c r="R36" s="20">
        <v>0.2430632042405704</v>
      </c>
      <c r="S36" s="20">
        <v>0.20221937311724819</v>
      </c>
      <c r="T36" s="22">
        <v>9.0987536920652229E-2</v>
      </c>
      <c r="U36" s="20">
        <v>0.17521453571902967</v>
      </c>
      <c r="V36" s="20">
        <v>0.27198387316656725</v>
      </c>
      <c r="W36" s="20">
        <v>0.12911893773500954</v>
      </c>
      <c r="X36" s="20">
        <v>6.5540663521193546E-2</v>
      </c>
      <c r="Y36" s="20">
        <v>0.16680391294885957</v>
      </c>
      <c r="Z36" s="20">
        <v>0.29804202637415961</v>
      </c>
      <c r="AA36" s="20">
        <v>0.12920757085810441</v>
      </c>
      <c r="AB36" s="20">
        <v>8.8239316558823028E-2</v>
      </c>
      <c r="AC36" s="20">
        <v>0.11540073494208458</v>
      </c>
      <c r="AD36" s="20">
        <v>0.11804989201272519</v>
      </c>
      <c r="AE36" s="21">
        <v>0.23565289714444132</v>
      </c>
      <c r="AF36" s="19">
        <v>0</v>
      </c>
      <c r="AG36" s="20">
        <v>0</v>
      </c>
      <c r="AH36" s="20">
        <v>0</v>
      </c>
      <c r="AI36" s="22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1">
        <v>0</v>
      </c>
      <c r="AU36" s="19">
        <v>1.9068502647327144E-2</v>
      </c>
      <c r="AV36" s="20">
        <v>3.8061405734585128E-2</v>
      </c>
      <c r="AW36" s="20">
        <v>0</v>
      </c>
      <c r="AX36" s="22">
        <v>2.360757714698004E-2</v>
      </c>
      <c r="AY36" s="20">
        <v>0</v>
      </c>
      <c r="AZ36" s="20">
        <v>6.2416770987280074E-2</v>
      </c>
      <c r="BA36" s="20">
        <v>6.0546312694659883E-2</v>
      </c>
      <c r="BB36" s="20">
        <v>3.6319415309890225E-2</v>
      </c>
      <c r="BC36" s="20">
        <v>3.5745426645295342E-2</v>
      </c>
      <c r="BD36" s="20">
        <v>6.9001514694540314E-2</v>
      </c>
      <c r="BE36" s="20">
        <v>7.8962013831375383E-2</v>
      </c>
      <c r="BF36" s="20">
        <v>0</v>
      </c>
      <c r="BG36" s="20">
        <v>0</v>
      </c>
      <c r="BH36" s="20">
        <v>0</v>
      </c>
      <c r="BI36" s="21">
        <v>0</v>
      </c>
    </row>
    <row r="37" spans="1:61" x14ac:dyDescent="0.25">
      <c r="A37" s="18" t="s">
        <v>30</v>
      </c>
      <c r="B37" s="19">
        <v>3.0749208457469944E-2</v>
      </c>
      <c r="C37" s="20">
        <v>7.431036357704715E-2</v>
      </c>
      <c r="D37" s="20">
        <v>6.6166674797127054E-2</v>
      </c>
      <c r="E37" s="20">
        <v>4.0427975864203311E-2</v>
      </c>
      <c r="F37" s="20">
        <v>5.2686396020522594E-2</v>
      </c>
      <c r="G37" s="20">
        <v>9.3960387220237987E-2</v>
      </c>
      <c r="H37" s="20">
        <v>0.20732313759018695</v>
      </c>
      <c r="I37" s="20">
        <v>4.0655649685291576E-2</v>
      </c>
      <c r="J37" s="20">
        <v>5.5738631379104598E-4</v>
      </c>
      <c r="K37" s="20">
        <v>0.14004339675908048</v>
      </c>
      <c r="L37" s="20">
        <v>6.8873338995299849E-2</v>
      </c>
      <c r="M37" s="20">
        <v>4.9146721655287988E-2</v>
      </c>
      <c r="N37" s="20">
        <v>9.45786007107913E-2</v>
      </c>
      <c r="O37" s="20">
        <v>8.9324488096199597E-2</v>
      </c>
      <c r="P37" s="21">
        <v>5.6167551911017653E-2</v>
      </c>
      <c r="Q37" s="19">
        <v>3.5401523763048198E-2</v>
      </c>
      <c r="R37" s="20">
        <v>4.5422732557977422E-2</v>
      </c>
      <c r="S37" s="20">
        <v>3.3770608358778084E-2</v>
      </c>
      <c r="T37" s="22">
        <v>2.6755254099910711E-2</v>
      </c>
      <c r="U37" s="20">
        <v>2.3796884438668106E-2</v>
      </c>
      <c r="V37" s="20">
        <v>6.9217165984871196E-2</v>
      </c>
      <c r="W37" s="20">
        <v>8.8219641782190314E-2</v>
      </c>
      <c r="X37" s="20">
        <v>4.4577594152215072E-2</v>
      </c>
      <c r="Y37" s="20">
        <v>3.3855160015917013E-2</v>
      </c>
      <c r="Z37" s="20">
        <v>9.0443920873811423E-2</v>
      </c>
      <c r="AA37" s="20">
        <v>2.7727371036403631E-2</v>
      </c>
      <c r="AB37" s="20">
        <v>3.2416312680165711E-2</v>
      </c>
      <c r="AC37" s="20">
        <v>2.7378584802392546E-4</v>
      </c>
      <c r="AD37" s="20">
        <v>3.7144076364479382E-2</v>
      </c>
      <c r="AE37" s="21">
        <v>5.6464381356973611E-2</v>
      </c>
      <c r="AF37" s="19">
        <v>0</v>
      </c>
      <c r="AG37" s="20">
        <v>0</v>
      </c>
      <c r="AH37" s="20">
        <v>0</v>
      </c>
      <c r="AI37" s="22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1">
        <v>0</v>
      </c>
      <c r="AU37" s="19">
        <v>0</v>
      </c>
      <c r="AV37" s="20">
        <v>0</v>
      </c>
      <c r="AW37" s="20">
        <v>0</v>
      </c>
      <c r="AX37" s="22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1">
        <v>0</v>
      </c>
    </row>
    <row r="38" spans="1:61" x14ac:dyDescent="0.25">
      <c r="A38" s="18" t="s">
        <v>31</v>
      </c>
      <c r="B38" s="19">
        <v>0</v>
      </c>
      <c r="C38" s="20">
        <v>0</v>
      </c>
      <c r="D38" s="20">
        <v>0</v>
      </c>
      <c r="E38" s="20">
        <v>0</v>
      </c>
      <c r="F38" s="20">
        <v>0</v>
      </c>
      <c r="G38" s="20">
        <v>7.4261590443178233E-2</v>
      </c>
      <c r="H38" s="20">
        <v>0.14028598099857795</v>
      </c>
      <c r="I38" s="20">
        <v>3.9633734577712909E-2</v>
      </c>
      <c r="J38" s="20">
        <v>7.2944904543958619E-2</v>
      </c>
      <c r="K38" s="20">
        <v>0.15473404182307937</v>
      </c>
      <c r="L38" s="20">
        <v>0.1659685919111247</v>
      </c>
      <c r="M38" s="20">
        <v>0</v>
      </c>
      <c r="N38" s="20">
        <v>5.150776388218533E-2</v>
      </c>
      <c r="O38" s="20">
        <v>4.3824565197557133E-2</v>
      </c>
      <c r="P38" s="21">
        <v>0.10810528421716278</v>
      </c>
      <c r="Q38" s="19">
        <v>0</v>
      </c>
      <c r="R38" s="20">
        <v>3.0532776028843016E-2</v>
      </c>
      <c r="S38" s="20">
        <v>0</v>
      </c>
      <c r="T38" s="22">
        <v>0</v>
      </c>
      <c r="U38" s="20">
        <v>1.762471421443762E-2</v>
      </c>
      <c r="V38" s="20">
        <v>0</v>
      </c>
      <c r="W38" s="20">
        <v>6.180260506181133E-2</v>
      </c>
      <c r="X38" s="20">
        <v>0</v>
      </c>
      <c r="Y38" s="20">
        <v>1.9387350044905948E-4</v>
      </c>
      <c r="Z38" s="20">
        <v>0</v>
      </c>
      <c r="AA38" s="20">
        <v>3.6596173424979818E-2</v>
      </c>
      <c r="AB38" s="20">
        <v>0</v>
      </c>
      <c r="AC38" s="20">
        <v>3.6175756392845516E-2</v>
      </c>
      <c r="AD38" s="20">
        <v>0</v>
      </c>
      <c r="AE38" s="21">
        <v>0</v>
      </c>
      <c r="AF38" s="19">
        <v>0</v>
      </c>
      <c r="AG38" s="20">
        <v>0</v>
      </c>
      <c r="AH38" s="20">
        <v>0</v>
      </c>
      <c r="AI38" s="22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1">
        <v>0</v>
      </c>
      <c r="AU38" s="19">
        <v>0</v>
      </c>
      <c r="AV38" s="20">
        <v>0</v>
      </c>
      <c r="AW38" s="20">
        <v>0</v>
      </c>
      <c r="AX38" s="22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0</v>
      </c>
      <c r="BI38" s="21">
        <v>0</v>
      </c>
    </row>
    <row r="39" spans="1:61" ht="15.75" thickBot="1" x14ac:dyDescent="0.3">
      <c r="A39" s="24" t="s">
        <v>32</v>
      </c>
      <c r="B39" s="43">
        <v>4.9717876012402712E-3</v>
      </c>
      <c r="C39" s="44">
        <v>1.7176429254582008E-2</v>
      </c>
      <c r="D39" s="44">
        <v>1.4580925077493173E-2</v>
      </c>
      <c r="E39" s="44">
        <v>1.0156176418440372E-2</v>
      </c>
      <c r="F39" s="44">
        <v>7.2751816331233857E-3</v>
      </c>
      <c r="G39" s="44">
        <v>1.2962255253624405E-2</v>
      </c>
      <c r="H39" s="44">
        <v>1.3644730987672632E-2</v>
      </c>
      <c r="I39" s="44">
        <v>2.2095461785484551E-4</v>
      </c>
      <c r="J39" s="44">
        <v>1.4540512533679462E-3</v>
      </c>
      <c r="K39" s="44">
        <v>3.8952467972724364E-2</v>
      </c>
      <c r="L39" s="44">
        <v>1.9847654416070136E-2</v>
      </c>
      <c r="M39" s="44">
        <v>1.1110848457739105E-2</v>
      </c>
      <c r="N39" s="44">
        <v>8.4153123813669722E-3</v>
      </c>
      <c r="O39" s="44">
        <v>1.0610598773540435E-2</v>
      </c>
      <c r="P39" s="45">
        <v>1.254104409163956E-2</v>
      </c>
      <c r="Q39" s="43">
        <v>9.9835092394382952E-5</v>
      </c>
      <c r="R39" s="44">
        <v>1.6730288234982475E-3</v>
      </c>
      <c r="S39" s="44">
        <v>1.0780720944542086E-3</v>
      </c>
      <c r="T39" s="46">
        <v>1.3525174407123981E-3</v>
      </c>
      <c r="U39" s="44">
        <v>1.0560747531953301E-3</v>
      </c>
      <c r="V39" s="44">
        <v>4.7890105616838933E-4</v>
      </c>
      <c r="W39" s="44">
        <v>1.7448505099325616E-4</v>
      </c>
      <c r="X39" s="44">
        <v>0</v>
      </c>
      <c r="Y39" s="44">
        <v>0</v>
      </c>
      <c r="Z39" s="44">
        <v>0</v>
      </c>
      <c r="AA39" s="44">
        <v>1.6484762804044965E-4</v>
      </c>
      <c r="AB39" s="44">
        <v>9.7731487258837652E-4</v>
      </c>
      <c r="AC39" s="44">
        <v>4.6831789793566196E-4</v>
      </c>
      <c r="AD39" s="44">
        <v>8.3767885054266582E-4</v>
      </c>
      <c r="AE39" s="45">
        <v>3.710368074449574E-5</v>
      </c>
      <c r="AF39" s="43">
        <v>0</v>
      </c>
      <c r="AG39" s="44">
        <v>0</v>
      </c>
      <c r="AH39" s="44">
        <v>0</v>
      </c>
      <c r="AI39" s="46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0</v>
      </c>
      <c r="AT39" s="45">
        <v>0</v>
      </c>
      <c r="AU39" s="43">
        <v>9.9835092394382952E-5</v>
      </c>
      <c r="AV39" s="44">
        <v>1.6730288234982475E-3</v>
      </c>
      <c r="AW39" s="44">
        <v>1.0780720944542086E-3</v>
      </c>
      <c r="AX39" s="46">
        <v>1.3525174407123981E-3</v>
      </c>
      <c r="AY39" s="44">
        <v>1.0560747531953301E-3</v>
      </c>
      <c r="AZ39" s="44">
        <v>4.7890105616838933E-4</v>
      </c>
      <c r="BA39" s="44">
        <v>1.7448505099325616E-4</v>
      </c>
      <c r="BB39" s="44">
        <v>0</v>
      </c>
      <c r="BC39" s="44">
        <v>0</v>
      </c>
      <c r="BD39" s="44">
        <v>0</v>
      </c>
      <c r="BE39" s="44">
        <v>1.6484762804044965E-4</v>
      </c>
      <c r="BF39" s="44">
        <v>9.7731487258837652E-4</v>
      </c>
      <c r="BG39" s="44">
        <v>4.6831789793566196E-4</v>
      </c>
      <c r="BH39" s="44">
        <v>9.7731487258837652E-4</v>
      </c>
      <c r="BI39" s="45">
        <v>4.6831789793566196E-4</v>
      </c>
    </row>
    <row r="40" spans="1:61" x14ac:dyDescent="0.25">
      <c r="T40"/>
    </row>
    <row r="41" spans="1:61" x14ac:dyDescent="0.25">
      <c r="A41" s="47" t="s">
        <v>35</v>
      </c>
      <c r="T41"/>
    </row>
    <row r="42" spans="1:61" x14ac:dyDescent="0.25">
      <c r="Q42" s="48"/>
      <c r="R42" s="48"/>
      <c r="S42" s="48"/>
      <c r="T42" s="4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</row>
    <row r="43" spans="1:61" x14ac:dyDescent="0.25">
      <c r="Q43" s="48"/>
      <c r="R43" s="48"/>
      <c r="S43" s="48"/>
      <c r="T43" s="49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</row>
    <row r="44" spans="1:61" x14ac:dyDescent="0.25">
      <c r="Q44" s="48"/>
      <c r="R44" s="48"/>
      <c r="S44" s="48"/>
      <c r="T44" s="4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</row>
    <row r="45" spans="1:61" x14ac:dyDescent="0.25">
      <c r="Q45" s="48"/>
      <c r="R45" s="48"/>
      <c r="S45" s="48"/>
      <c r="T45" s="4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</row>
    <row r="46" spans="1:61" x14ac:dyDescent="0.25">
      <c r="Q46" s="48"/>
      <c r="R46" s="48"/>
      <c r="S46" s="48"/>
      <c r="T46" s="49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</row>
    <row r="47" spans="1:61" x14ac:dyDescent="0.25">
      <c r="Q47" s="48"/>
      <c r="R47" s="48"/>
      <c r="S47" s="48"/>
      <c r="T47" s="49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</row>
    <row r="48" spans="1:61" x14ac:dyDescent="0.25">
      <c r="Q48" s="48"/>
      <c r="R48" s="48"/>
      <c r="S48" s="48"/>
      <c r="T48" s="49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</row>
    <row r="49" spans="17:31" x14ac:dyDescent="0.25">
      <c r="Q49" s="48"/>
      <c r="R49" s="48"/>
      <c r="S49" s="48"/>
      <c r="T49" s="49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</row>
    <row r="50" spans="17:31" x14ac:dyDescent="0.25">
      <c r="Q50" s="48"/>
      <c r="R50" s="48"/>
      <c r="S50" s="48"/>
      <c r="T50" s="49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</row>
    <row r="51" spans="17:31" x14ac:dyDescent="0.25">
      <c r="Q51" s="48"/>
      <c r="R51" s="48"/>
      <c r="S51" s="48"/>
      <c r="T51" s="49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</row>
    <row r="6017" spans="1:2" x14ac:dyDescent="0.25">
      <c r="A6017" t="s">
        <v>36</v>
      </c>
      <c r="B6017">
        <v>2.4974937122957595E-2</v>
      </c>
    </row>
    <row r="6018" spans="1:2" x14ac:dyDescent="0.25">
      <c r="A6018" t="s">
        <v>37</v>
      </c>
    </row>
    <row r="6019" spans="1:2" x14ac:dyDescent="0.25">
      <c r="A6019" t="s">
        <v>38</v>
      </c>
    </row>
    <row r="6020" spans="1:2" x14ac:dyDescent="0.25">
      <c r="A6020" t="s">
        <v>39</v>
      </c>
    </row>
    <row r="6021" spans="1:2" x14ac:dyDescent="0.25">
      <c r="A6021" t="s">
        <v>40</v>
      </c>
    </row>
    <row r="6022" spans="1:2" x14ac:dyDescent="0.25">
      <c r="A6022" t="s">
        <v>41</v>
      </c>
    </row>
  </sheetData>
  <mergeCells count="4">
    <mergeCell ref="B3:P3"/>
    <mergeCell ref="Q3:AE3"/>
    <mergeCell ref="AF3:AT3"/>
    <mergeCell ref="AU3:BI3"/>
  </mergeCells>
  <conditionalFormatting sqref="B16:C16">
    <cfRule type="expression" dxfId="2" priority="1">
      <formula>Settings.CanvasVisible=TRUE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6022"/>
  <sheetViews>
    <sheetView zoomScale="80" zoomScaleNormal="80" workbookViewId="0">
      <selection activeCell="B6" sqref="B6"/>
    </sheetView>
  </sheetViews>
  <sheetFormatPr baseColWidth="10" defaultColWidth="11.42578125" defaultRowHeight="15" x14ac:dyDescent="0.25"/>
  <cols>
    <col min="1" max="1" width="30.7109375" bestFit="1" customWidth="1"/>
    <col min="2" max="19" width="8.7109375" customWidth="1"/>
    <col min="20" max="20" width="8.7109375" style="2" customWidth="1"/>
    <col min="21" max="31" width="8.7109375" customWidth="1"/>
    <col min="32" max="46" width="9.85546875" customWidth="1"/>
    <col min="47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46</v>
      </c>
    </row>
    <row r="3" spans="1:61" x14ac:dyDescent="0.25">
      <c r="A3" s="3" t="s">
        <v>2</v>
      </c>
      <c r="B3" s="125" t="s">
        <v>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125" t="s">
        <v>4</v>
      </c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7"/>
      <c r="AF3" s="125" t="s">
        <v>5</v>
      </c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7"/>
      <c r="AU3" s="125" t="s">
        <v>6</v>
      </c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</row>
    <row r="4" spans="1:61" x14ac:dyDescent="0.25">
      <c r="A4" s="4"/>
      <c r="B4" s="5" t="s">
        <v>7</v>
      </c>
      <c r="C4" s="6" t="s">
        <v>8</v>
      </c>
      <c r="D4" s="7" t="s">
        <v>9</v>
      </c>
      <c r="E4" s="6" t="s">
        <v>10</v>
      </c>
      <c r="F4" s="6" t="s">
        <v>11</v>
      </c>
      <c r="G4" s="6" t="s">
        <v>12</v>
      </c>
      <c r="H4" s="7" t="s">
        <v>13</v>
      </c>
      <c r="I4" s="6" t="s">
        <v>14</v>
      </c>
      <c r="J4" s="7" t="s">
        <v>15</v>
      </c>
      <c r="K4" s="6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8" t="s">
        <v>21</v>
      </c>
      <c r="Q4" s="5" t="s">
        <v>7</v>
      </c>
      <c r="R4" s="6" t="s">
        <v>8</v>
      </c>
      <c r="S4" s="7" t="s">
        <v>9</v>
      </c>
      <c r="T4" s="9" t="s">
        <v>10</v>
      </c>
      <c r="U4" s="6" t="s">
        <v>11</v>
      </c>
      <c r="V4" s="6" t="s">
        <v>12</v>
      </c>
      <c r="W4" s="7" t="s">
        <v>13</v>
      </c>
      <c r="X4" s="6" t="s">
        <v>14</v>
      </c>
      <c r="Y4" s="7" t="s">
        <v>15</v>
      </c>
      <c r="Z4" s="6" t="s">
        <v>16</v>
      </c>
      <c r="AA4" s="7" t="s">
        <v>17</v>
      </c>
      <c r="AB4" s="10" t="s">
        <v>18</v>
      </c>
      <c r="AC4" s="10" t="s">
        <v>19</v>
      </c>
      <c r="AD4" s="10" t="s">
        <v>20</v>
      </c>
      <c r="AE4" s="8" t="s">
        <v>21</v>
      </c>
      <c r="AF4" s="5" t="s">
        <v>7</v>
      </c>
      <c r="AG4" s="6" t="s">
        <v>8</v>
      </c>
      <c r="AH4" s="7" t="s">
        <v>9</v>
      </c>
      <c r="AI4" s="6" t="s">
        <v>10</v>
      </c>
      <c r="AJ4" s="6" t="s">
        <v>11</v>
      </c>
      <c r="AK4" s="6" t="s">
        <v>12</v>
      </c>
      <c r="AL4" s="7" t="s">
        <v>13</v>
      </c>
      <c r="AM4" s="6" t="s">
        <v>14</v>
      </c>
      <c r="AN4" s="7" t="s">
        <v>15</v>
      </c>
      <c r="AO4" s="6" t="s">
        <v>16</v>
      </c>
      <c r="AP4" s="7" t="s">
        <v>17</v>
      </c>
      <c r="AQ4" s="10" t="s">
        <v>18</v>
      </c>
      <c r="AR4" s="10" t="s">
        <v>19</v>
      </c>
      <c r="AS4" s="10" t="s">
        <v>20</v>
      </c>
      <c r="AT4" s="8" t="s">
        <v>21</v>
      </c>
      <c r="AU4" s="5" t="s">
        <v>7</v>
      </c>
      <c r="AV4" s="6" t="s">
        <v>8</v>
      </c>
      <c r="AW4" s="7" t="s">
        <v>9</v>
      </c>
      <c r="AX4" s="6" t="s">
        <v>10</v>
      </c>
      <c r="AY4" s="6" t="s">
        <v>11</v>
      </c>
      <c r="AZ4" s="6" t="s">
        <v>12</v>
      </c>
      <c r="BA4" s="7" t="s">
        <v>13</v>
      </c>
      <c r="BB4" s="6" t="s">
        <v>14</v>
      </c>
      <c r="BC4" s="7" t="s">
        <v>15</v>
      </c>
      <c r="BD4" s="6" t="s">
        <v>16</v>
      </c>
      <c r="BE4" s="7" t="s">
        <v>17</v>
      </c>
      <c r="BF4" s="7" t="s">
        <v>18</v>
      </c>
      <c r="BG4" s="7" t="s">
        <v>19</v>
      </c>
      <c r="BH4" s="7" t="s">
        <v>20</v>
      </c>
      <c r="BI4" s="8" t="s">
        <v>21</v>
      </c>
    </row>
    <row r="5" spans="1:61" x14ac:dyDescent="0.25">
      <c r="A5" s="11" t="s">
        <v>22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2"/>
      <c r="R5" s="13"/>
      <c r="S5" s="13"/>
      <c r="T5" s="13"/>
      <c r="U5" s="15"/>
      <c r="V5" s="15"/>
      <c r="W5" s="15"/>
      <c r="X5" s="16"/>
      <c r="Y5" s="16"/>
      <c r="Z5" s="16"/>
      <c r="AA5" s="16"/>
      <c r="AB5" s="16"/>
      <c r="AC5" s="16"/>
      <c r="AD5" s="16"/>
      <c r="AE5" s="17"/>
      <c r="AF5" s="12"/>
      <c r="AG5" s="13"/>
      <c r="AH5" s="13"/>
      <c r="AI5" s="13"/>
      <c r="AJ5" s="15"/>
      <c r="AK5" s="15"/>
      <c r="AL5" s="15"/>
      <c r="AM5" s="16"/>
      <c r="AN5" s="16"/>
      <c r="AO5" s="16"/>
      <c r="AP5" s="16"/>
      <c r="AQ5" s="16"/>
      <c r="AR5" s="16"/>
      <c r="AS5" s="16"/>
      <c r="AT5" s="17"/>
      <c r="AU5" s="12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4"/>
    </row>
    <row r="6" spans="1:61" x14ac:dyDescent="0.25">
      <c r="A6" s="18" t="s">
        <v>23</v>
      </c>
      <c r="B6" s="19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1">
        <v>0</v>
      </c>
      <c r="Q6" s="19">
        <v>2.0512864282935275</v>
      </c>
      <c r="R6" s="20">
        <v>1.2069369115587421</v>
      </c>
      <c r="S6" s="20">
        <v>1.4291230433903679</v>
      </c>
      <c r="T6" s="22">
        <v>1.6948727243004551</v>
      </c>
      <c r="U6" s="22">
        <v>1.481610805741552</v>
      </c>
      <c r="V6" s="22">
        <v>1.181186863137982</v>
      </c>
      <c r="W6" s="22">
        <v>1.3259762793495511</v>
      </c>
      <c r="X6" s="22">
        <v>1.6246938448263195</v>
      </c>
      <c r="Y6" s="22">
        <v>1.8943320681707598</v>
      </c>
      <c r="Z6" s="22">
        <v>1.1234347997900287</v>
      </c>
      <c r="AA6" s="22">
        <v>1.0720823715033834</v>
      </c>
      <c r="AB6" s="22">
        <v>1.6114252387417902</v>
      </c>
      <c r="AC6" s="22">
        <v>1.4097670368311479</v>
      </c>
      <c r="AD6" s="22">
        <v>1.4324078263261941</v>
      </c>
      <c r="AE6" s="23">
        <v>1.4533707810499741</v>
      </c>
      <c r="AF6" s="19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1">
        <v>0</v>
      </c>
      <c r="AU6" s="19">
        <v>0</v>
      </c>
      <c r="AV6" s="20">
        <v>0</v>
      </c>
      <c r="AW6" s="20">
        <v>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0</v>
      </c>
      <c r="BG6" s="20">
        <v>0</v>
      </c>
      <c r="BH6" s="20">
        <v>0</v>
      </c>
      <c r="BI6" s="21">
        <v>0</v>
      </c>
    </row>
    <row r="7" spans="1:61" x14ac:dyDescent="0.25">
      <c r="A7" s="18" t="s">
        <v>24</v>
      </c>
      <c r="B7" s="19">
        <v>0.63155533838283617</v>
      </c>
      <c r="C7" s="20">
        <v>0.4750512148059392</v>
      </c>
      <c r="D7" s="20">
        <v>0.4665512498560962</v>
      </c>
      <c r="E7" s="20">
        <v>0.44620220065136579</v>
      </c>
      <c r="F7" s="20">
        <v>0.64005968420605752</v>
      </c>
      <c r="G7" s="20">
        <v>0.45841164674063595</v>
      </c>
      <c r="H7" s="20">
        <v>0.48343179500683608</v>
      </c>
      <c r="I7" s="20">
        <v>0.48132124962258516</v>
      </c>
      <c r="J7" s="20">
        <v>0.63275625053473294</v>
      </c>
      <c r="K7" s="20">
        <v>0.52056361952732866</v>
      </c>
      <c r="L7" s="20">
        <v>0.49617560423356588</v>
      </c>
      <c r="M7" s="20">
        <v>0.50782955533772633</v>
      </c>
      <c r="N7" s="20">
        <v>0.52083319433595232</v>
      </c>
      <c r="O7" s="20">
        <v>0.5108199362014858</v>
      </c>
      <c r="P7" s="21">
        <v>0.53507967489214692</v>
      </c>
      <c r="Q7" s="19">
        <v>0</v>
      </c>
      <c r="R7" s="20">
        <v>0</v>
      </c>
      <c r="S7" s="20">
        <v>0</v>
      </c>
      <c r="T7" s="22">
        <v>0.18558632733105249</v>
      </c>
      <c r="U7" s="22">
        <v>0.19569569641193554</v>
      </c>
      <c r="V7" s="22">
        <v>8.2308820539835847E-2</v>
      </c>
      <c r="W7" s="22">
        <v>7.8208019203911308E-2</v>
      </c>
      <c r="X7" s="22">
        <v>0.1110122547876046</v>
      </c>
      <c r="Y7" s="22">
        <v>0.1204887576194508</v>
      </c>
      <c r="Z7" s="22">
        <v>5.3082626056491708E-2</v>
      </c>
      <c r="AA7" s="22">
        <v>7.8619373910248119E-2</v>
      </c>
      <c r="AB7" s="22">
        <v>0</v>
      </c>
      <c r="AC7" s="22">
        <v>0.11884609667332342</v>
      </c>
      <c r="AD7" s="22">
        <v>0.13833370790670407</v>
      </c>
      <c r="AE7" s="23">
        <v>8.9177578164271562E-2</v>
      </c>
      <c r="AF7" s="19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1">
        <v>0</v>
      </c>
      <c r="AU7" s="19">
        <v>0</v>
      </c>
      <c r="AV7" s="20">
        <v>0</v>
      </c>
      <c r="AW7" s="20">
        <v>0</v>
      </c>
      <c r="AX7" s="20">
        <v>0.18558632733105249</v>
      </c>
      <c r="AY7" s="20">
        <v>0.19569569641193554</v>
      </c>
      <c r="AZ7" s="20">
        <v>8.2308820539835847E-2</v>
      </c>
      <c r="BA7" s="20">
        <v>7.2472387737728503E-2</v>
      </c>
      <c r="BB7" s="20">
        <v>0.1110122547876046</v>
      </c>
      <c r="BC7" s="20">
        <v>0.10865246276291142</v>
      </c>
      <c r="BD7" s="20">
        <v>5.3082626056491708E-2</v>
      </c>
      <c r="BE7" s="20">
        <v>7.8619373910248119E-2</v>
      </c>
      <c r="BF7" s="20">
        <v>0</v>
      </c>
      <c r="BG7" s="20">
        <v>0.11884609667332342</v>
      </c>
      <c r="BH7" s="20">
        <v>0</v>
      </c>
      <c r="BI7" s="21">
        <v>0.11884609667332342</v>
      </c>
    </row>
    <row r="8" spans="1:61" x14ac:dyDescent="0.25">
      <c r="A8" s="18" t="s">
        <v>25</v>
      </c>
      <c r="B8" s="19">
        <v>0.28668695666811522</v>
      </c>
      <c r="C8" s="20">
        <v>0.26712373153258245</v>
      </c>
      <c r="D8" s="20">
        <v>0.22297514278836805</v>
      </c>
      <c r="E8" s="20">
        <v>0.18320128216053294</v>
      </c>
      <c r="F8" s="20">
        <v>0.28365739395821438</v>
      </c>
      <c r="G8" s="20">
        <v>0.16461764107967172</v>
      </c>
      <c r="H8" s="20">
        <v>0.16367740435269446</v>
      </c>
      <c r="I8" s="20">
        <v>0.1145249614004491</v>
      </c>
      <c r="J8" s="20">
        <v>0.16980227876232776</v>
      </c>
      <c r="K8" s="20">
        <v>9.1891923773348982E-2</v>
      </c>
      <c r="L8" s="20">
        <v>9.5073852975100043E-2</v>
      </c>
      <c r="M8" s="20">
        <v>0.24048091071780478</v>
      </c>
      <c r="N8" s="20">
        <v>0.1820287461706778</v>
      </c>
      <c r="O8" s="20">
        <v>0.2415916456725653</v>
      </c>
      <c r="P8" s="21">
        <v>0.11231899988145169</v>
      </c>
      <c r="Q8" s="19">
        <v>2.2626267799094375</v>
      </c>
      <c r="R8" s="20">
        <v>1.2998575639870975</v>
      </c>
      <c r="S8" s="20">
        <v>1.9931157526319938</v>
      </c>
      <c r="T8" s="22">
        <v>1.586005349954448</v>
      </c>
      <c r="U8" s="22">
        <v>1.8145200721056955</v>
      </c>
      <c r="V8" s="22">
        <v>1.4563529338713981</v>
      </c>
      <c r="W8" s="22">
        <v>1.5621825801243698</v>
      </c>
      <c r="X8" s="22">
        <v>1.4700543101982722</v>
      </c>
      <c r="Y8" s="22">
        <v>1.7736071095453028</v>
      </c>
      <c r="Z8" s="22">
        <v>0.76191262599751097</v>
      </c>
      <c r="AA8" s="22">
        <v>0.43264479703336545</v>
      </c>
      <c r="AB8" s="22">
        <v>1.8515995276746924</v>
      </c>
      <c r="AC8" s="22">
        <v>1.5862981585893843</v>
      </c>
      <c r="AD8" s="22">
        <v>1.6122226725826361</v>
      </c>
      <c r="AE8" s="23">
        <v>0.85329198088652103</v>
      </c>
      <c r="AF8" s="19">
        <v>1.5228644228172661</v>
      </c>
      <c r="AG8" s="20">
        <v>0.85644116281745575</v>
      </c>
      <c r="AH8" s="20">
        <v>1.2480108226670095</v>
      </c>
      <c r="AI8" s="20">
        <v>0.62393775429612475</v>
      </c>
      <c r="AJ8" s="20">
        <v>0.71416407527880377</v>
      </c>
      <c r="AK8" s="20">
        <v>0.46280636502643502</v>
      </c>
      <c r="AL8" s="20">
        <v>0.55011204259398583</v>
      </c>
      <c r="AM8" s="20">
        <v>0.5165823885225127</v>
      </c>
      <c r="AN8" s="20">
        <v>0.68605894422349456</v>
      </c>
      <c r="AO8" s="20">
        <v>0.40596412794092496</v>
      </c>
      <c r="AP8" s="20">
        <v>0.4040559337932752</v>
      </c>
      <c r="AQ8" s="20">
        <v>1.0670374235082452</v>
      </c>
      <c r="AR8" s="20">
        <v>0.56711598626447901</v>
      </c>
      <c r="AS8" s="20">
        <v>0.59204837983113778</v>
      </c>
      <c r="AT8" s="21">
        <v>0.51024775029937175</v>
      </c>
      <c r="AU8" s="19">
        <v>3.5563218243646458E-4</v>
      </c>
      <c r="AV8" s="20">
        <v>0</v>
      </c>
      <c r="AW8" s="20">
        <v>7.9319220754755435E-2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7.6463807610161069E-2</v>
      </c>
      <c r="BG8" s="20">
        <v>0</v>
      </c>
      <c r="BH8" s="20">
        <v>7.6463807610161069E-2</v>
      </c>
      <c r="BI8" s="21">
        <v>0</v>
      </c>
    </row>
    <row r="9" spans="1:61" x14ac:dyDescent="0.25">
      <c r="A9" s="18" t="s">
        <v>26</v>
      </c>
      <c r="B9" s="19">
        <v>1.4675754728544769E-2</v>
      </c>
      <c r="C9" s="20">
        <v>0.20142065705719528</v>
      </c>
      <c r="D9" s="20">
        <v>0.24734927833279816</v>
      </c>
      <c r="E9" s="20">
        <v>0.1651395338379526</v>
      </c>
      <c r="F9" s="20">
        <v>3.6253194216470689E-3</v>
      </c>
      <c r="G9" s="20">
        <v>0.58120858155222022</v>
      </c>
      <c r="H9" s="20">
        <v>0.38041646335312923</v>
      </c>
      <c r="I9" s="20">
        <v>0</v>
      </c>
      <c r="J9" s="20">
        <v>1.3909614798150495E-3</v>
      </c>
      <c r="K9" s="20">
        <v>9.9500433508112801E-2</v>
      </c>
      <c r="L9" s="20">
        <v>3.8626730777721906E-2</v>
      </c>
      <c r="M9" s="20">
        <v>5.84497777471156E-2</v>
      </c>
      <c r="N9" s="20">
        <v>0.18489098023977654</v>
      </c>
      <c r="O9" s="20">
        <v>0.18455180905852542</v>
      </c>
      <c r="P9" s="21">
        <v>4.286632291687606E-2</v>
      </c>
      <c r="Q9" s="19">
        <v>1.1416978496818633</v>
      </c>
      <c r="R9" s="20">
        <v>0.62063483876428494</v>
      </c>
      <c r="S9" s="20">
        <v>0.87788200054091303</v>
      </c>
      <c r="T9" s="22">
        <v>0.83595833226710226</v>
      </c>
      <c r="U9" s="22">
        <v>1.0050244065089748</v>
      </c>
      <c r="V9" s="22">
        <v>0.49308739166665017</v>
      </c>
      <c r="W9" s="22">
        <v>0.42375862428477662</v>
      </c>
      <c r="X9" s="22">
        <v>0.58597845504191381</v>
      </c>
      <c r="Y9" s="22">
        <v>0.72322123583515696</v>
      </c>
      <c r="Z9" s="22">
        <v>0.7363150040991584</v>
      </c>
      <c r="AA9" s="22">
        <v>0.51895139861483774</v>
      </c>
      <c r="AB9" s="22">
        <v>0.92722427754637404</v>
      </c>
      <c r="AC9" s="22">
        <v>0.69022541060715914</v>
      </c>
      <c r="AD9" s="22">
        <v>0.7353480473604681</v>
      </c>
      <c r="AE9" s="23">
        <v>1.017270759819247</v>
      </c>
      <c r="AF9" s="19">
        <v>0.47626261871891329</v>
      </c>
      <c r="AG9" s="20">
        <v>0.26315615457150832</v>
      </c>
      <c r="AH9" s="20">
        <v>0.40879694224403995</v>
      </c>
      <c r="AI9" s="20">
        <v>0.53867238945005091</v>
      </c>
      <c r="AJ9" s="20">
        <v>0.68630635761772629</v>
      </c>
      <c r="AK9" s="20">
        <v>0.31159970297374995</v>
      </c>
      <c r="AL9" s="20">
        <v>0.31529020458686641</v>
      </c>
      <c r="AM9" s="20">
        <v>0.39068805610033791</v>
      </c>
      <c r="AN9" s="20">
        <v>0.51552181788692486</v>
      </c>
      <c r="AO9" s="20">
        <v>0.23589329212548732</v>
      </c>
      <c r="AP9" s="20">
        <v>0.32461065938942446</v>
      </c>
      <c r="AQ9" s="20">
        <v>0.43477691508461003</v>
      </c>
      <c r="AR9" s="20">
        <v>0.4890684008558146</v>
      </c>
      <c r="AS9" s="20">
        <v>0.50744386879005599</v>
      </c>
      <c r="AT9" s="21">
        <v>0.37241494231229966</v>
      </c>
      <c r="AU9" s="19">
        <v>0.66382303173590462</v>
      </c>
      <c r="AV9" s="20">
        <v>0.35747868419277662</v>
      </c>
      <c r="AW9" s="20">
        <v>0.46908505829687314</v>
      </c>
      <c r="AX9" s="20">
        <v>0.2972859428170514</v>
      </c>
      <c r="AY9" s="20">
        <v>0.31871804889124855</v>
      </c>
      <c r="AZ9" s="20">
        <v>0.18148768869290022</v>
      </c>
      <c r="BA9" s="20">
        <v>8.8097038973191988E-2</v>
      </c>
      <c r="BB9" s="20">
        <v>0.19529039894157593</v>
      </c>
      <c r="BC9" s="20">
        <v>0.2076994179482321</v>
      </c>
      <c r="BD9" s="20">
        <v>0.12966905931688558</v>
      </c>
      <c r="BE9" s="20">
        <v>0.19434073922541331</v>
      </c>
      <c r="BF9" s="20">
        <v>0.49201298159981832</v>
      </c>
      <c r="BG9" s="20">
        <v>0.2011570097513446</v>
      </c>
      <c r="BH9" s="20">
        <v>0.49201298159981832</v>
      </c>
      <c r="BI9" s="21">
        <v>0.2011570097513446</v>
      </c>
    </row>
    <row r="10" spans="1:61" x14ac:dyDescent="0.25">
      <c r="A10" s="18" t="s">
        <v>27</v>
      </c>
      <c r="B10" s="19">
        <v>1.0064627851073571</v>
      </c>
      <c r="C10" s="20">
        <v>1.4626075709303572</v>
      </c>
      <c r="D10" s="20">
        <v>1.0812201279132601</v>
      </c>
      <c r="E10" s="20">
        <v>0.90758422004426742</v>
      </c>
      <c r="F10" s="20">
        <v>0.86726226848638621</v>
      </c>
      <c r="G10" s="20">
        <v>0.58651059651637782</v>
      </c>
      <c r="H10" s="20">
        <v>1.023287511382968</v>
      </c>
      <c r="I10" s="20">
        <v>1.5958413844032611</v>
      </c>
      <c r="J10" s="20">
        <v>0.71474424417515214</v>
      </c>
      <c r="K10" s="20">
        <v>1.6719552690404433</v>
      </c>
      <c r="L10" s="20">
        <v>0.41310907381930384</v>
      </c>
      <c r="M10" s="20">
        <v>1.1153175787227478</v>
      </c>
      <c r="N10" s="20">
        <v>1.0096080327231414</v>
      </c>
      <c r="O10" s="20">
        <v>0.89605801601734614</v>
      </c>
      <c r="P10" s="21">
        <v>0.97735216250477408</v>
      </c>
      <c r="Q10" s="19">
        <v>1.5392946296458307</v>
      </c>
      <c r="R10" s="20">
        <v>1.0738114792581692</v>
      </c>
      <c r="S10" s="20">
        <v>1.0952662399219146</v>
      </c>
      <c r="T10" s="22">
        <v>1.7140524625467166</v>
      </c>
      <c r="U10" s="22">
        <v>1.8993334659437018</v>
      </c>
      <c r="V10" s="22">
        <v>0.85061898898229948</v>
      </c>
      <c r="W10" s="22">
        <v>0.93745081978561173</v>
      </c>
      <c r="X10" s="22">
        <v>1.7121897354958737</v>
      </c>
      <c r="Y10" s="22">
        <v>2.1316615900946747</v>
      </c>
      <c r="Z10" s="22">
        <v>0.87353359245518936</v>
      </c>
      <c r="AA10" s="22">
        <v>0.74623286137355505</v>
      </c>
      <c r="AB10" s="22">
        <v>1.2491196601097514</v>
      </c>
      <c r="AC10" s="22">
        <v>1.3755536654877021</v>
      </c>
      <c r="AD10" s="22">
        <v>1.4122626488847363</v>
      </c>
      <c r="AE10" s="23">
        <v>1.2955715714524068</v>
      </c>
      <c r="AF10" s="19">
        <v>0.64172641880051906</v>
      </c>
      <c r="AG10" s="20">
        <v>0.62854354217335939</v>
      </c>
      <c r="AH10" s="20">
        <v>0.56925311589584726</v>
      </c>
      <c r="AI10" s="20">
        <v>0.84952327667443228</v>
      </c>
      <c r="AJ10" s="20">
        <v>0.91138622197353802</v>
      </c>
      <c r="AK10" s="20">
        <v>0.43374451829776406</v>
      </c>
      <c r="AL10" s="20">
        <v>0.53171846582312388</v>
      </c>
      <c r="AM10" s="20">
        <v>0.8478225777474595</v>
      </c>
      <c r="AN10" s="20">
        <v>1.1035573446177926</v>
      </c>
      <c r="AO10" s="20">
        <v>0.36565082248580039</v>
      </c>
      <c r="AP10" s="20">
        <v>0.41282318518690286</v>
      </c>
      <c r="AQ10" s="20">
        <v>0.59571502443552049</v>
      </c>
      <c r="AR10" s="20">
        <v>0.70390942476968021</v>
      </c>
      <c r="AS10" s="20">
        <v>0.73104944990056642</v>
      </c>
      <c r="AT10" s="21">
        <v>0.73220083373044753</v>
      </c>
      <c r="AU10" s="19">
        <v>0.73478350653806057</v>
      </c>
      <c r="AV10" s="20">
        <v>0.34599916151873555</v>
      </c>
      <c r="AW10" s="20">
        <v>0.42187910538935547</v>
      </c>
      <c r="AX10" s="20">
        <v>0.7001349786501192</v>
      </c>
      <c r="AY10" s="20">
        <v>0.80722984095819106</v>
      </c>
      <c r="AZ10" s="20">
        <v>0.26858816981531697</v>
      </c>
      <c r="BA10" s="20">
        <v>0.27742938604162032</v>
      </c>
      <c r="BB10" s="20">
        <v>0.66441102635924321</v>
      </c>
      <c r="BC10" s="20">
        <v>0.48515686633700011</v>
      </c>
      <c r="BD10" s="20">
        <v>0.20911605631476818</v>
      </c>
      <c r="BE10" s="20">
        <v>0.2158459174626812</v>
      </c>
      <c r="BF10" s="20">
        <v>0.51900208662512581</v>
      </c>
      <c r="BG10" s="20">
        <v>0.51983908506719778</v>
      </c>
      <c r="BH10" s="20">
        <v>0.51900208662512581</v>
      </c>
      <c r="BI10" s="21">
        <v>0.51983908506719778</v>
      </c>
    </row>
    <row r="11" spans="1:61" x14ac:dyDescent="0.25">
      <c r="A11" s="18" t="s">
        <v>28</v>
      </c>
      <c r="B11" s="19">
        <v>0.63098632689093792</v>
      </c>
      <c r="C11" s="20">
        <v>1.6028481912477897</v>
      </c>
      <c r="D11" s="20">
        <v>1.4082466651500538</v>
      </c>
      <c r="E11" s="20">
        <v>2.2451722089567889</v>
      </c>
      <c r="F11" s="20">
        <v>1.4561143158616787</v>
      </c>
      <c r="G11" s="20">
        <v>3.0242750061596939</v>
      </c>
      <c r="H11" s="20">
        <v>2.6056719461788687</v>
      </c>
      <c r="I11" s="20">
        <v>0.65995981034602036</v>
      </c>
      <c r="J11" s="20">
        <v>1.2349113485135348</v>
      </c>
      <c r="K11" s="20">
        <v>1.894106059086861</v>
      </c>
      <c r="L11" s="20">
        <v>2.7033629079829313</v>
      </c>
      <c r="M11" s="20">
        <v>1.6073305603225663</v>
      </c>
      <c r="N11" s="20">
        <v>1.7610745774101546</v>
      </c>
      <c r="O11" s="20">
        <v>2.6544853443670546</v>
      </c>
      <c r="P11" s="21">
        <v>1.7538683216168933</v>
      </c>
      <c r="Q11" s="19">
        <v>2.1652309795461706</v>
      </c>
      <c r="R11" s="20">
        <v>0.73651453654072263</v>
      </c>
      <c r="S11" s="20">
        <v>2.3138077687668446</v>
      </c>
      <c r="T11" s="22">
        <v>1.7598155167560612</v>
      </c>
      <c r="U11" s="22">
        <v>1.5112096307564464</v>
      </c>
      <c r="V11" s="22">
        <v>1.0372102214909664</v>
      </c>
      <c r="W11" s="22">
        <v>1.0334873289164261</v>
      </c>
      <c r="X11" s="22">
        <v>1.9206728951513385</v>
      </c>
      <c r="Y11" s="22">
        <v>2.3699096714863916</v>
      </c>
      <c r="Z11" s="22">
        <v>1.3713601538216547</v>
      </c>
      <c r="AA11" s="22">
        <v>1.3379587996362228</v>
      </c>
      <c r="AB11" s="22">
        <v>1.6547036260900645</v>
      </c>
      <c r="AC11" s="22">
        <v>1.3898248045874739</v>
      </c>
      <c r="AD11" s="22">
        <v>1.3098225569065278</v>
      </c>
      <c r="AE11" s="23">
        <v>1.6590723074249085</v>
      </c>
      <c r="AF11" s="19">
        <v>0.47894171449326794</v>
      </c>
      <c r="AG11" s="20">
        <v>0.17317150909434764</v>
      </c>
      <c r="AH11" s="20">
        <v>0.46790077826477089</v>
      </c>
      <c r="AI11" s="20">
        <v>0.81225694588506436</v>
      </c>
      <c r="AJ11" s="20">
        <v>0.46540038075394241</v>
      </c>
      <c r="AK11" s="20">
        <v>0.28857704976040283</v>
      </c>
      <c r="AL11" s="20">
        <v>0.2922629156955413</v>
      </c>
      <c r="AM11" s="20">
        <v>0.70133466762555507</v>
      </c>
      <c r="AN11" s="20">
        <v>0.51260867214618011</v>
      </c>
      <c r="AO11" s="20">
        <v>0.38422974160557249</v>
      </c>
      <c r="AP11" s="20">
        <v>0.24001938960235747</v>
      </c>
      <c r="AQ11" s="20">
        <v>0.48795024294985484</v>
      </c>
      <c r="AR11" s="20">
        <v>0.49497968147404664</v>
      </c>
      <c r="AS11" s="20">
        <v>0.43177023375014034</v>
      </c>
      <c r="AT11" s="21">
        <v>0.40591957283407337</v>
      </c>
      <c r="AU11" s="19">
        <v>0.74794189728820981</v>
      </c>
      <c r="AV11" s="20">
        <v>0.23350512941574786</v>
      </c>
      <c r="AW11" s="20">
        <v>0.93558122536077848</v>
      </c>
      <c r="AX11" s="20">
        <v>0.47531962710812531</v>
      </c>
      <c r="AY11" s="20">
        <v>0.58567989288135136</v>
      </c>
      <c r="AZ11" s="20">
        <v>0.32302597051682741</v>
      </c>
      <c r="BA11" s="20">
        <v>0.40237008724093237</v>
      </c>
      <c r="BB11" s="20">
        <v>0.77397529521483543</v>
      </c>
      <c r="BC11" s="20">
        <v>1.277060105807553</v>
      </c>
      <c r="BD11" s="20">
        <v>0.24474039646823598</v>
      </c>
      <c r="BE11" s="20">
        <v>0.14545378308485904</v>
      </c>
      <c r="BF11" s="20">
        <v>0.70606053927745216</v>
      </c>
      <c r="BG11" s="20">
        <v>0.48810765095849479</v>
      </c>
      <c r="BH11" s="20">
        <v>0.70606053927745216</v>
      </c>
      <c r="BI11" s="21">
        <v>0.48810765095849479</v>
      </c>
    </row>
    <row r="12" spans="1:61" x14ac:dyDescent="0.25">
      <c r="A12" s="18" t="s">
        <v>29</v>
      </c>
      <c r="B12" s="19">
        <v>2.3696957756349759</v>
      </c>
      <c r="C12" s="20">
        <v>1.2119096080166216</v>
      </c>
      <c r="D12" s="20">
        <v>1.5227913315108272</v>
      </c>
      <c r="E12" s="20">
        <v>1.8035910333233047</v>
      </c>
      <c r="F12" s="20">
        <v>2.4343065884933313</v>
      </c>
      <c r="G12" s="20">
        <v>1.4833450100525636</v>
      </c>
      <c r="H12" s="20">
        <v>1.8333112478558486</v>
      </c>
      <c r="I12" s="20">
        <v>2.6069109687079512</v>
      </c>
      <c r="J12" s="20">
        <v>2.1467259653666337</v>
      </c>
      <c r="K12" s="20">
        <v>1.6551162804414117</v>
      </c>
      <c r="L12" s="20">
        <v>1.4390363138917415</v>
      </c>
      <c r="M12" s="20">
        <v>2.0350615623082615</v>
      </c>
      <c r="N12" s="20">
        <v>2.2011313897540825</v>
      </c>
      <c r="O12" s="20">
        <v>1.4095670291686333</v>
      </c>
      <c r="P12" s="21">
        <v>2.1449427221400676</v>
      </c>
      <c r="Q12" s="19">
        <v>3.4231731352604351</v>
      </c>
      <c r="R12" s="20">
        <v>2.5758038641554553</v>
      </c>
      <c r="S12" s="20">
        <v>2.8277577613031273</v>
      </c>
      <c r="T12" s="22">
        <v>3.9692865808166342</v>
      </c>
      <c r="U12" s="22">
        <v>3.7528018710464339</v>
      </c>
      <c r="V12" s="22">
        <v>3.0589507510857068</v>
      </c>
      <c r="W12" s="22">
        <v>4.0254526416255967</v>
      </c>
      <c r="X12" s="22">
        <v>3.3120264884893156</v>
      </c>
      <c r="Y12" s="22">
        <v>4.5326185715927876</v>
      </c>
      <c r="Z12" s="22">
        <v>3.6040154057576941</v>
      </c>
      <c r="AA12" s="22">
        <v>1.4330326526113224</v>
      </c>
      <c r="AB12" s="22">
        <v>3.3511589185577408</v>
      </c>
      <c r="AC12" s="22">
        <v>3.5194003426140865</v>
      </c>
      <c r="AD12" s="22">
        <v>3.8239590213461025</v>
      </c>
      <c r="AE12" s="23">
        <v>3.6178679335115271</v>
      </c>
      <c r="AF12" s="19">
        <v>1.1705988917078667</v>
      </c>
      <c r="AG12" s="20">
        <v>0.64277391820707841</v>
      </c>
      <c r="AH12" s="20">
        <v>0.85199308821123587</v>
      </c>
      <c r="AI12" s="20">
        <v>2.2359053147004997</v>
      </c>
      <c r="AJ12" s="20">
        <v>1.3604011129730627</v>
      </c>
      <c r="AK12" s="20">
        <v>0.72422122047848003</v>
      </c>
      <c r="AL12" s="20">
        <v>1.2383030555093282</v>
      </c>
      <c r="AM12" s="20">
        <v>1.0105869223273534</v>
      </c>
      <c r="AN12" s="20">
        <v>1.0275531097962005</v>
      </c>
      <c r="AO12" s="20">
        <v>1.3858399145959528</v>
      </c>
      <c r="AP12" s="20">
        <v>0.52809983485166667</v>
      </c>
      <c r="AQ12" s="20">
        <v>1.4660226331592938</v>
      </c>
      <c r="AR12" s="20">
        <v>0.90890943411030423</v>
      </c>
      <c r="AS12" s="20">
        <v>1.2369950252076427</v>
      </c>
      <c r="AT12" s="21">
        <v>1.1814768332562544</v>
      </c>
      <c r="AU12" s="19">
        <v>1.2100740639583145</v>
      </c>
      <c r="AV12" s="20">
        <v>1.1148097745226013</v>
      </c>
      <c r="AW12" s="20">
        <v>1.3319294565696971</v>
      </c>
      <c r="AX12" s="20">
        <v>1.012153544239234</v>
      </c>
      <c r="AY12" s="20">
        <v>1.3317801701705856</v>
      </c>
      <c r="AZ12" s="20">
        <v>1.4788652327031686</v>
      </c>
      <c r="BA12" s="20">
        <v>1.7851658487505502</v>
      </c>
      <c r="BB12" s="20">
        <v>1.0271315023283076</v>
      </c>
      <c r="BC12" s="20">
        <v>2.421086556121097</v>
      </c>
      <c r="BD12" s="20">
        <v>1.4227323397052143</v>
      </c>
      <c r="BE12" s="20">
        <v>0.5967448720314833</v>
      </c>
      <c r="BF12" s="20">
        <v>0.87447255463537088</v>
      </c>
      <c r="BG12" s="20">
        <v>1.5827620652173042</v>
      </c>
      <c r="BH12" s="20">
        <v>0.87447255463537088</v>
      </c>
      <c r="BI12" s="21">
        <v>1.5827620652173042</v>
      </c>
    </row>
    <row r="13" spans="1:61" x14ac:dyDescent="0.25">
      <c r="A13" s="18" t="s">
        <v>30</v>
      </c>
      <c r="B13" s="19">
        <v>1.4276972507972681</v>
      </c>
      <c r="C13" s="20">
        <v>1.3668038125769542</v>
      </c>
      <c r="D13" s="20">
        <v>1.8983733500638134</v>
      </c>
      <c r="E13" s="20">
        <v>0.97891197717511791</v>
      </c>
      <c r="F13" s="20">
        <v>1.9029826361510176</v>
      </c>
      <c r="G13" s="20">
        <v>1.1261536489912987</v>
      </c>
      <c r="H13" s="20">
        <v>0.96530960119278519</v>
      </c>
      <c r="I13" s="20">
        <v>0.97039190543686515</v>
      </c>
      <c r="J13" s="20">
        <v>1.0015709991355046</v>
      </c>
      <c r="K13" s="20">
        <v>0.96545500657634753</v>
      </c>
      <c r="L13" s="20">
        <v>0.71024265909464157</v>
      </c>
      <c r="M13" s="20">
        <v>0.92342983295820069</v>
      </c>
      <c r="N13" s="20">
        <v>1.4354470809615931</v>
      </c>
      <c r="O13" s="20">
        <v>1.4078397388651114</v>
      </c>
      <c r="P13" s="21">
        <v>0.66345845209175225</v>
      </c>
      <c r="Q13" s="19">
        <v>3.1636327685183017</v>
      </c>
      <c r="R13" s="20">
        <v>2.9029967108786989</v>
      </c>
      <c r="S13" s="20">
        <v>1.7047297941170474</v>
      </c>
      <c r="T13" s="22">
        <v>2.2681779571640925</v>
      </c>
      <c r="U13" s="22">
        <v>3.6968717786532626</v>
      </c>
      <c r="V13" s="22">
        <v>2.3265071544596041</v>
      </c>
      <c r="W13" s="22">
        <v>1.7897147978444201</v>
      </c>
      <c r="X13" s="22">
        <v>3.8296814591836892</v>
      </c>
      <c r="Y13" s="22">
        <v>3.7424737173891707</v>
      </c>
      <c r="Z13" s="22">
        <v>2.1322406176458446</v>
      </c>
      <c r="AA13" s="22">
        <v>2.0910212227837999</v>
      </c>
      <c r="AB13" s="22">
        <v>2.3745813095497037</v>
      </c>
      <c r="AC13" s="22">
        <v>2.7770409063287542</v>
      </c>
      <c r="AD13" s="22">
        <v>2.4475311034931497</v>
      </c>
      <c r="AE13" s="23">
        <v>3.3254535537531265</v>
      </c>
      <c r="AF13" s="19">
        <v>1.2096710141515532</v>
      </c>
      <c r="AG13" s="20">
        <v>1.2572457874251621</v>
      </c>
      <c r="AH13" s="20">
        <v>0.79151218238573484</v>
      </c>
      <c r="AI13" s="20">
        <v>0.61270816661826188</v>
      </c>
      <c r="AJ13" s="20">
        <v>1.4963744420704963</v>
      </c>
      <c r="AK13" s="20">
        <v>1.1486659478230692</v>
      </c>
      <c r="AL13" s="20">
        <v>0.68149473381442927</v>
      </c>
      <c r="AM13" s="20">
        <v>1.7262405619472518</v>
      </c>
      <c r="AN13" s="20">
        <v>1.6949259299889723</v>
      </c>
      <c r="AO13" s="20">
        <v>0.97875515343827957</v>
      </c>
      <c r="AP13" s="20">
        <v>0.9594740157410282</v>
      </c>
      <c r="AQ13" s="20">
        <v>0.71230795814484871</v>
      </c>
      <c r="AR13" s="20">
        <v>1.2309141028210553</v>
      </c>
      <c r="AS13" s="20">
        <v>1.1472675281527056</v>
      </c>
      <c r="AT13" s="21">
        <v>1.1656869681619353</v>
      </c>
      <c r="AU13" s="19">
        <v>1.2403027994654143</v>
      </c>
      <c r="AV13" s="20">
        <v>1.030432637817092</v>
      </c>
      <c r="AW13" s="20">
        <v>0.42322863379803011</v>
      </c>
      <c r="AX13" s="20">
        <v>0.91446606913003736</v>
      </c>
      <c r="AY13" s="20">
        <v>1.6987960600410141</v>
      </c>
      <c r="AZ13" s="20">
        <v>0.77576701301772266</v>
      </c>
      <c r="BA13" s="20">
        <v>0.49476178622821199</v>
      </c>
      <c r="BB13" s="20">
        <v>1.6255250960095116</v>
      </c>
      <c r="BC13" s="20">
        <v>1.1813724538187664</v>
      </c>
      <c r="BD13" s="20">
        <v>0.7378190118374256</v>
      </c>
      <c r="BE13" s="20">
        <v>0.41339496245170471</v>
      </c>
      <c r="BF13" s="20">
        <v>0.9613295631629698</v>
      </c>
      <c r="BG13" s="20">
        <v>0.97472747395100134</v>
      </c>
      <c r="BH13" s="20">
        <v>0.9613295631629698</v>
      </c>
      <c r="BI13" s="21">
        <v>0.97472747395100134</v>
      </c>
    </row>
    <row r="14" spans="1:61" x14ac:dyDescent="0.25">
      <c r="A14" s="18" t="s">
        <v>31</v>
      </c>
      <c r="B14" s="19">
        <v>1.9831710109508638</v>
      </c>
      <c r="C14" s="20">
        <v>1.8131033196716433</v>
      </c>
      <c r="D14" s="20">
        <v>1.4400569776402425</v>
      </c>
      <c r="E14" s="20">
        <v>1.9559606378107666</v>
      </c>
      <c r="F14" s="20">
        <v>1.3242671726849351</v>
      </c>
      <c r="G14" s="20">
        <v>1.4697639128983848</v>
      </c>
      <c r="H14" s="20">
        <v>1.5042611786185824</v>
      </c>
      <c r="I14" s="20">
        <v>1.9127357870795678</v>
      </c>
      <c r="J14" s="20">
        <v>1.7332692266306664</v>
      </c>
      <c r="K14" s="20">
        <v>1.205594908786354</v>
      </c>
      <c r="L14" s="20">
        <v>1.5124779270151734</v>
      </c>
      <c r="M14" s="20">
        <v>2.2332478305710222</v>
      </c>
      <c r="N14" s="20">
        <v>1.7406653139663946</v>
      </c>
      <c r="O14" s="20">
        <v>1.7185099111459623</v>
      </c>
      <c r="P14" s="21">
        <v>1.7960669669274416</v>
      </c>
      <c r="Q14" s="19">
        <v>5.0591997185289808</v>
      </c>
      <c r="R14" s="20">
        <v>3.4999583404419092</v>
      </c>
      <c r="S14" s="20">
        <v>3.1405453967585979</v>
      </c>
      <c r="T14" s="22">
        <v>6.4022562527313145</v>
      </c>
      <c r="U14" s="22">
        <v>4.4049539035865379</v>
      </c>
      <c r="V14" s="22">
        <v>3.0674850104665174</v>
      </c>
      <c r="W14" s="22">
        <v>4.2866075265612027</v>
      </c>
      <c r="X14" s="22">
        <v>4.6074107920000404</v>
      </c>
      <c r="Y14" s="22">
        <v>4.4695529029890997</v>
      </c>
      <c r="Z14" s="22">
        <v>3.2060726524208629</v>
      </c>
      <c r="AA14" s="22">
        <v>4.9418073688747972</v>
      </c>
      <c r="AB14" s="22">
        <v>4.7071745984292654</v>
      </c>
      <c r="AC14" s="22">
        <v>4.5462351547461157</v>
      </c>
      <c r="AD14" s="22">
        <v>4.7222873772699714</v>
      </c>
      <c r="AE14" s="23">
        <v>4.1754852790938566</v>
      </c>
      <c r="AF14" s="19">
        <v>1.7381167284399768</v>
      </c>
      <c r="AG14" s="20">
        <v>1.2759463001683577</v>
      </c>
      <c r="AH14" s="20">
        <v>1.1570140499678043</v>
      </c>
      <c r="AI14" s="20">
        <v>2.8109496430009733</v>
      </c>
      <c r="AJ14" s="20">
        <v>1.4123719749452268</v>
      </c>
      <c r="AK14" s="20">
        <v>1.3606047812833775</v>
      </c>
      <c r="AL14" s="20">
        <v>2.2268377259888243</v>
      </c>
      <c r="AM14" s="20">
        <v>1.5582205647252394</v>
      </c>
      <c r="AN14" s="20">
        <v>1.3384461228129756</v>
      </c>
      <c r="AO14" s="20">
        <v>1.3564380378302185</v>
      </c>
      <c r="AP14" s="20">
        <v>1.1999381209937867</v>
      </c>
      <c r="AQ14" s="20">
        <v>1.705123745845035</v>
      </c>
      <c r="AR14" s="20">
        <v>2.1102671338402006</v>
      </c>
      <c r="AS14" s="20">
        <v>2.1955691732331504</v>
      </c>
      <c r="AT14" s="21">
        <v>1.4151782013773904</v>
      </c>
      <c r="AU14" s="19">
        <v>2.7871131225667356</v>
      </c>
      <c r="AV14" s="20">
        <v>1.6205171339811069</v>
      </c>
      <c r="AW14" s="20">
        <v>1.3942556359335903</v>
      </c>
      <c r="AX14" s="20">
        <v>2.7885650003068272</v>
      </c>
      <c r="AY14" s="20">
        <v>2.4712514554941958</v>
      </c>
      <c r="AZ14" s="20">
        <v>1.0672927769827907</v>
      </c>
      <c r="BA14" s="20">
        <v>1.5732582822659644</v>
      </c>
      <c r="BB14" s="20">
        <v>2.4018064428938484</v>
      </c>
      <c r="BC14" s="20">
        <v>2.3378650683381994</v>
      </c>
      <c r="BD14" s="20">
        <v>1.3074840604670095</v>
      </c>
      <c r="BE14" s="20">
        <v>2.7539969613214907</v>
      </c>
      <c r="BF14" s="20">
        <v>2.3729907090405202</v>
      </c>
      <c r="BG14" s="20">
        <v>1.813702321785565</v>
      </c>
      <c r="BH14" s="20">
        <v>2.3729907090405202</v>
      </c>
      <c r="BI14" s="21">
        <v>1.813702321785565</v>
      </c>
    </row>
    <row r="15" spans="1:61" ht="15.75" thickBot="1" x14ac:dyDescent="0.3">
      <c r="A15" s="24" t="s">
        <v>32</v>
      </c>
      <c r="B15" s="19">
        <v>1.517529940080719</v>
      </c>
      <c r="C15" s="20">
        <v>0.93938997181697848</v>
      </c>
      <c r="D15" s="20">
        <v>1.1329704111765186</v>
      </c>
      <c r="E15" s="20">
        <v>1.5812601038339356</v>
      </c>
      <c r="F15" s="20">
        <v>1.5236835916611928</v>
      </c>
      <c r="G15" s="20">
        <v>0.67820426707298442</v>
      </c>
      <c r="H15" s="20">
        <v>0.90493007191577701</v>
      </c>
      <c r="I15" s="20">
        <v>1.644456171342856</v>
      </c>
      <c r="J15" s="20">
        <v>1.5909449982337422</v>
      </c>
      <c r="K15" s="20">
        <v>1.2440798126773107</v>
      </c>
      <c r="L15" s="20">
        <v>1.8670433619994917</v>
      </c>
      <c r="M15" s="20">
        <v>1.0183356633395013</v>
      </c>
      <c r="N15" s="20">
        <v>0.95018164844933639</v>
      </c>
      <c r="O15" s="20">
        <v>1.036413438711127</v>
      </c>
      <c r="P15" s="21">
        <v>1.4418710997239721</v>
      </c>
      <c r="Q15" s="19">
        <v>3.2133975652472464</v>
      </c>
      <c r="R15" s="20">
        <v>1.7692219184821638</v>
      </c>
      <c r="S15" s="20">
        <v>3.1099744470927027</v>
      </c>
      <c r="T15" s="22">
        <v>3.7511543245962029</v>
      </c>
      <c r="U15" s="22">
        <v>3.2862089510090553</v>
      </c>
      <c r="V15" s="22">
        <v>1.7071921124163261</v>
      </c>
      <c r="W15" s="22">
        <v>2.466886617302563</v>
      </c>
      <c r="X15" s="22">
        <v>4.7358256925260864</v>
      </c>
      <c r="Y15" s="22">
        <v>3.963006723330412</v>
      </c>
      <c r="Z15" s="22">
        <v>2.6969512878434889</v>
      </c>
      <c r="AA15" s="22">
        <v>6.4157538613230489</v>
      </c>
      <c r="AB15" s="22">
        <v>3.0358367405082225</v>
      </c>
      <c r="AC15" s="22">
        <v>2.8082119029973529</v>
      </c>
      <c r="AD15" s="22">
        <v>2.7264426881478752</v>
      </c>
      <c r="AE15" s="23">
        <v>4.060183038843709</v>
      </c>
      <c r="AF15" s="19">
        <v>0.90797637938461873</v>
      </c>
      <c r="AG15" s="20">
        <v>0.51771589239402271</v>
      </c>
      <c r="AH15" s="20">
        <v>1.0780253259661934</v>
      </c>
      <c r="AI15" s="20">
        <v>0.89305035103641406</v>
      </c>
      <c r="AJ15" s="20">
        <v>1.2478731061879911</v>
      </c>
      <c r="AK15" s="20">
        <v>0.42092895271595016</v>
      </c>
      <c r="AL15" s="20">
        <v>0.57972259321743214</v>
      </c>
      <c r="AM15" s="20">
        <v>1.5608215764920017</v>
      </c>
      <c r="AN15" s="20">
        <v>1.5619447636074086</v>
      </c>
      <c r="AO15" s="20">
        <v>0.98276584074032547</v>
      </c>
      <c r="AP15" s="20">
        <v>2.8037098179556481</v>
      </c>
      <c r="AQ15" s="20">
        <v>1.0174157979847922</v>
      </c>
      <c r="AR15" s="20">
        <v>0.61038309101530741</v>
      </c>
      <c r="AS15" s="20">
        <v>0.57695421797422208</v>
      </c>
      <c r="AT15" s="21">
        <v>1.7080826849106496</v>
      </c>
      <c r="AU15" s="19">
        <v>1.5978316868748723</v>
      </c>
      <c r="AV15" s="20">
        <v>0.77158791687661765</v>
      </c>
      <c r="AW15" s="20">
        <v>1.4614841838024648</v>
      </c>
      <c r="AX15" s="20">
        <v>1.8525589919805332</v>
      </c>
      <c r="AY15" s="20">
        <v>1.4354833862582261</v>
      </c>
      <c r="AZ15" s="20">
        <v>0.80443191744961184</v>
      </c>
      <c r="BA15" s="20">
        <v>1.3017340537437152</v>
      </c>
      <c r="BB15" s="20">
        <v>2.1387288506906628</v>
      </c>
      <c r="BC15" s="20">
        <v>1.6862914709916288</v>
      </c>
      <c r="BD15" s="20">
        <v>1.0249370381074272</v>
      </c>
      <c r="BE15" s="20">
        <v>2.6993604671293188</v>
      </c>
      <c r="BF15" s="20">
        <v>1.3664535964659283</v>
      </c>
      <c r="BG15" s="20">
        <v>1.5868719397780617</v>
      </c>
      <c r="BH15" s="20">
        <v>1.3664535964659283</v>
      </c>
      <c r="BI15" s="21">
        <v>1.5868719397780617</v>
      </c>
    </row>
    <row r="16" spans="1:61" ht="16.5" thickBot="1" x14ac:dyDescent="0.3">
      <c r="A16" s="25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30"/>
      <c r="R16" s="31"/>
      <c r="S16" s="31"/>
      <c r="T16" s="32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3"/>
      <c r="AF16" s="30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3"/>
      <c r="AU16" s="34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9"/>
    </row>
    <row r="17" spans="1:61" x14ac:dyDescent="0.25">
      <c r="A17" s="35" t="s">
        <v>33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2"/>
      <c r="R17" s="13"/>
      <c r="S17" s="13"/>
      <c r="T17" s="13"/>
      <c r="U17" s="15"/>
      <c r="V17" s="15"/>
      <c r="W17" s="15"/>
      <c r="X17" s="16"/>
      <c r="Y17" s="16"/>
      <c r="Z17" s="16"/>
      <c r="AA17" s="16"/>
      <c r="AB17" s="16"/>
      <c r="AC17" s="16"/>
      <c r="AD17" s="16"/>
      <c r="AE17" s="17"/>
      <c r="AF17" s="12"/>
      <c r="AG17" s="13"/>
      <c r="AH17" s="13"/>
      <c r="AI17" s="13"/>
      <c r="AJ17" s="15"/>
      <c r="AK17" s="15"/>
      <c r="AL17" s="15"/>
      <c r="AM17" s="16"/>
      <c r="AN17" s="16"/>
      <c r="AO17" s="16"/>
      <c r="AP17" s="16"/>
      <c r="AQ17" s="16"/>
      <c r="AR17" s="16"/>
      <c r="AS17" s="16"/>
      <c r="AT17" s="17"/>
      <c r="AU17" s="12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4"/>
    </row>
    <row r="18" spans="1:61" x14ac:dyDescent="0.25">
      <c r="A18" s="18" t="s">
        <v>23</v>
      </c>
      <c r="B18" s="19">
        <v>0.97822558982190178</v>
      </c>
      <c r="C18" s="20">
        <v>0.63917664842903799</v>
      </c>
      <c r="D18" s="20">
        <v>0.61431083990792368</v>
      </c>
      <c r="E18" s="20">
        <v>0.57241084092469197</v>
      </c>
      <c r="F18" s="20">
        <v>0.72184402826413507</v>
      </c>
      <c r="G18" s="20">
        <v>0.70372198615181747</v>
      </c>
      <c r="H18" s="20">
        <v>0.68434842237642179</v>
      </c>
      <c r="I18" s="20">
        <v>0.8902432026445587</v>
      </c>
      <c r="J18" s="20">
        <v>0.78025065650757408</v>
      </c>
      <c r="K18" s="20">
        <v>0.65273935840799302</v>
      </c>
      <c r="L18" s="20">
        <v>0.57050664865780054</v>
      </c>
      <c r="M18" s="20">
        <v>0.64061595206223909</v>
      </c>
      <c r="N18" s="20">
        <v>0.68790359835530301</v>
      </c>
      <c r="O18" s="20">
        <v>0.6601324059616378</v>
      </c>
      <c r="P18" s="21">
        <v>0.73177465653491947</v>
      </c>
      <c r="Q18" s="19">
        <v>0.83964758273249285</v>
      </c>
      <c r="R18" s="20">
        <v>1.5961562114401115</v>
      </c>
      <c r="S18" s="20">
        <v>0.16979270692814835</v>
      </c>
      <c r="T18" s="20">
        <v>0.19005828702577662</v>
      </c>
      <c r="U18" s="20">
        <v>0.52161668257514071</v>
      </c>
      <c r="V18" s="20">
        <v>0.34576509351818752</v>
      </c>
      <c r="W18" s="20">
        <v>0.43101999022964843</v>
      </c>
      <c r="X18" s="20">
        <v>0.56109454865474062</v>
      </c>
      <c r="Y18" s="20">
        <v>0.61530362064648747</v>
      </c>
      <c r="Z18" s="20">
        <v>0.34096740136953174</v>
      </c>
      <c r="AA18" s="20">
        <v>0.44312738022139847</v>
      </c>
      <c r="AB18" s="20">
        <v>1.1386208343753683</v>
      </c>
      <c r="AC18" s="20">
        <v>0.46866580928634172</v>
      </c>
      <c r="AD18" s="20">
        <v>0.4472307905199242</v>
      </c>
      <c r="AE18" s="21">
        <v>0.49636857963167069</v>
      </c>
      <c r="AF18" s="19">
        <v>0</v>
      </c>
      <c r="AG18" s="20">
        <v>0</v>
      </c>
      <c r="AH18" s="20">
        <v>0</v>
      </c>
      <c r="AI18" s="22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1">
        <v>0</v>
      </c>
      <c r="AU18" s="19">
        <v>0.83964758273249285</v>
      </c>
      <c r="AV18" s="20">
        <v>1.5961562114401115</v>
      </c>
      <c r="AW18" s="20">
        <v>0.16979270692814835</v>
      </c>
      <c r="AX18" s="22">
        <v>0.19005828702577662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1">
        <v>0</v>
      </c>
    </row>
    <row r="19" spans="1:61" x14ac:dyDescent="0.25">
      <c r="A19" s="18" t="s">
        <v>24</v>
      </c>
      <c r="B19" s="19">
        <v>2.884414087681352</v>
      </c>
      <c r="C19" s="20">
        <v>1.8943592958344408</v>
      </c>
      <c r="D19" s="20">
        <v>1.9301836625540019</v>
      </c>
      <c r="E19" s="20">
        <v>2.1462176786007539</v>
      </c>
      <c r="F19" s="20">
        <v>2.5917456246926234</v>
      </c>
      <c r="G19" s="20">
        <v>2.0145105091890727</v>
      </c>
      <c r="H19" s="20">
        <v>1.9099935325810709</v>
      </c>
      <c r="I19" s="20">
        <v>1.6053873657328233</v>
      </c>
      <c r="J19" s="20">
        <v>2.3097309040672243</v>
      </c>
      <c r="K19" s="20">
        <v>1.5380985803346565</v>
      </c>
      <c r="L19" s="20">
        <v>1.392595293828395</v>
      </c>
      <c r="M19" s="20">
        <v>2.5416901823217843</v>
      </c>
      <c r="N19" s="20">
        <v>2.2643540704971588</v>
      </c>
      <c r="O19" s="20">
        <v>2.3410672102396912</v>
      </c>
      <c r="P19" s="21">
        <v>1.7318491665146043</v>
      </c>
      <c r="Q19" s="19">
        <v>0.90899585830760343</v>
      </c>
      <c r="R19" s="20">
        <v>0.7280503723570978</v>
      </c>
      <c r="S19" s="20">
        <v>2.3644288547901926</v>
      </c>
      <c r="T19" s="20">
        <v>1.7017048849451726</v>
      </c>
      <c r="U19" s="20">
        <v>1.196236155215189</v>
      </c>
      <c r="V19" s="20">
        <v>1.4428852488020141</v>
      </c>
      <c r="W19" s="20">
        <v>0.99907354011932936</v>
      </c>
      <c r="X19" s="20">
        <v>1.0996648717004021</v>
      </c>
      <c r="Y19" s="20">
        <v>1.2483223167434496</v>
      </c>
      <c r="Z19" s="20">
        <v>1.2585595734516093</v>
      </c>
      <c r="AA19" s="20">
        <v>1.1009888887794745</v>
      </c>
      <c r="AB19" s="20">
        <v>0.99390173985505093</v>
      </c>
      <c r="AC19" s="20">
        <v>1.1836905766180696</v>
      </c>
      <c r="AD19" s="20">
        <v>1.2661234207806764</v>
      </c>
      <c r="AE19" s="21">
        <v>1.1784651810745219</v>
      </c>
      <c r="AF19" s="19">
        <v>0</v>
      </c>
      <c r="AG19" s="20">
        <v>0</v>
      </c>
      <c r="AH19" s="20">
        <v>0.17351079540102751</v>
      </c>
      <c r="AI19" s="22">
        <v>0.17999637771264729</v>
      </c>
      <c r="AJ19" s="20">
        <v>9.7668967313452287E-2</v>
      </c>
      <c r="AK19" s="20">
        <v>0.13779568302569833</v>
      </c>
      <c r="AL19" s="20">
        <v>7.2472387737728503E-2</v>
      </c>
      <c r="AM19" s="20">
        <v>0.18220489644487275</v>
      </c>
      <c r="AN19" s="20">
        <v>0.16770271426449371</v>
      </c>
      <c r="AO19" s="20">
        <v>8.0567630214630745E-2</v>
      </c>
      <c r="AP19" s="20">
        <v>9.863157817831128E-2</v>
      </c>
      <c r="AQ19" s="20">
        <v>9.0261787930791634E-2</v>
      </c>
      <c r="AR19" s="20">
        <v>0.12219537756536902</v>
      </c>
      <c r="AS19" s="20">
        <v>0.12277500964240183</v>
      </c>
      <c r="AT19" s="21">
        <v>0.1351123768889505</v>
      </c>
      <c r="AU19" s="19">
        <v>1.2802758567712723E-2</v>
      </c>
      <c r="AV19" s="20">
        <v>3.4517919561344694E-2</v>
      </c>
      <c r="AW19" s="20">
        <v>1.2827405231433107</v>
      </c>
      <c r="AX19" s="22">
        <v>0.55116903237475223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1">
        <v>0</v>
      </c>
    </row>
    <row r="20" spans="1:61" x14ac:dyDescent="0.25">
      <c r="A20" s="18" t="s">
        <v>25</v>
      </c>
      <c r="B20" s="19">
        <v>2.6158643723174966</v>
      </c>
      <c r="C20" s="20">
        <v>4.3080744158734818</v>
      </c>
      <c r="D20" s="20">
        <v>2.9803370956716488</v>
      </c>
      <c r="E20" s="20">
        <v>3.3147407468321757</v>
      </c>
      <c r="F20" s="20">
        <v>2.4548659657397782</v>
      </c>
      <c r="G20" s="20">
        <v>1.4988257596270556</v>
      </c>
      <c r="H20" s="20">
        <v>1.6108083030470324</v>
      </c>
      <c r="I20" s="20">
        <v>1.8373064458434494</v>
      </c>
      <c r="J20" s="20">
        <v>2.1908955534898173</v>
      </c>
      <c r="K20" s="20">
        <v>1.3043580835992379</v>
      </c>
      <c r="L20" s="20">
        <v>0.87500980756836133</v>
      </c>
      <c r="M20" s="20">
        <v>3.1401392510060226</v>
      </c>
      <c r="N20" s="20">
        <v>1.6142266243545291</v>
      </c>
      <c r="O20" s="20">
        <v>1.9953997810136119</v>
      </c>
      <c r="P20" s="21">
        <v>1.6280892253100101</v>
      </c>
      <c r="Q20" s="19">
        <v>0.19929627503739472</v>
      </c>
      <c r="R20" s="20">
        <v>0.23302902018041893</v>
      </c>
      <c r="S20" s="20">
        <v>0.14817271099325843</v>
      </c>
      <c r="T20" s="20">
        <v>0.16633205642321236</v>
      </c>
      <c r="U20" s="20">
        <v>5.4856807038080636E-4</v>
      </c>
      <c r="V20" s="20">
        <v>0</v>
      </c>
      <c r="W20" s="20">
        <v>0</v>
      </c>
      <c r="X20" s="20">
        <v>4.0221831444784274E-4</v>
      </c>
      <c r="Y20" s="20">
        <v>0</v>
      </c>
      <c r="Z20" s="20">
        <v>8.8471043427486191E-3</v>
      </c>
      <c r="AA20" s="20">
        <v>2.0965166376066165E-2</v>
      </c>
      <c r="AB20" s="20">
        <v>0.1649752961854653</v>
      </c>
      <c r="AC20" s="20">
        <v>1.5345310859969901E-4</v>
      </c>
      <c r="AD20" s="20">
        <v>1.5048362492807045E-4</v>
      </c>
      <c r="AE20" s="21">
        <v>6.9253794273329171E-3</v>
      </c>
      <c r="AF20" s="19">
        <v>0</v>
      </c>
      <c r="AG20" s="20">
        <v>0</v>
      </c>
      <c r="AH20" s="20">
        <v>0</v>
      </c>
      <c r="AI20" s="22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1">
        <v>0</v>
      </c>
      <c r="AU20" s="19">
        <v>1.0503003787956921E-2</v>
      </c>
      <c r="AV20" s="20">
        <v>0</v>
      </c>
      <c r="AW20" s="20">
        <v>0</v>
      </c>
      <c r="AX20" s="22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1">
        <v>0</v>
      </c>
    </row>
    <row r="21" spans="1:61" x14ac:dyDescent="0.25">
      <c r="A21" s="18" t="s">
        <v>26</v>
      </c>
      <c r="B21" s="19">
        <v>1.6616321004039747</v>
      </c>
      <c r="C21" s="20">
        <v>4.1915599057832731</v>
      </c>
      <c r="D21" s="20">
        <v>2.3214642768813665</v>
      </c>
      <c r="E21" s="20">
        <v>0.95282554562256017</v>
      </c>
      <c r="F21" s="20">
        <v>3.8871533467183945</v>
      </c>
      <c r="G21" s="20">
        <v>5.0404866966206878</v>
      </c>
      <c r="H21" s="20">
        <v>3.7578557666688606</v>
      </c>
      <c r="I21" s="20">
        <v>1.6610543804524047</v>
      </c>
      <c r="J21" s="20">
        <v>1.5571682543748364</v>
      </c>
      <c r="K21" s="20">
        <v>2.8447569110630089</v>
      </c>
      <c r="L21" s="20">
        <v>0.42495756936214119</v>
      </c>
      <c r="M21" s="20">
        <v>2.4099961257059879</v>
      </c>
      <c r="N21" s="20">
        <v>3.4356749921872356</v>
      </c>
      <c r="O21" s="20">
        <v>2.5093144456755754</v>
      </c>
      <c r="P21" s="21">
        <v>0.99633835656555425</v>
      </c>
      <c r="Q21" s="19">
        <v>0.96682165117177266</v>
      </c>
      <c r="R21" s="20">
        <v>0.25350171729956128</v>
      </c>
      <c r="S21" s="20">
        <v>0.57217250388195984</v>
      </c>
      <c r="T21" s="20">
        <v>0.28459054612814005</v>
      </c>
      <c r="U21" s="20">
        <v>0.90270453599012002</v>
      </c>
      <c r="V21" s="20">
        <v>0.51886028793627148</v>
      </c>
      <c r="W21" s="20">
        <v>0.49354684951370037</v>
      </c>
      <c r="X21" s="20">
        <v>0.56753004168590615</v>
      </c>
      <c r="Y21" s="20">
        <v>0.5864083642450465</v>
      </c>
      <c r="Z21" s="20">
        <v>0.37830218169593094</v>
      </c>
      <c r="AA21" s="20">
        <v>0.3213705882222142</v>
      </c>
      <c r="AB21" s="20">
        <v>0.39575929295571588</v>
      </c>
      <c r="AC21" s="20">
        <v>0.50282580563549206</v>
      </c>
      <c r="AD21" s="20">
        <v>0.47336914189329993</v>
      </c>
      <c r="AE21" s="21">
        <v>0.49840712721694702</v>
      </c>
      <c r="AF21" s="19">
        <v>7.3283938394074127E-2</v>
      </c>
      <c r="AG21" s="20">
        <v>6.1629695462017721E-3</v>
      </c>
      <c r="AH21" s="20">
        <v>0.28921220039780793</v>
      </c>
      <c r="AI21" s="22">
        <v>7.2793566141898768E-3</v>
      </c>
      <c r="AJ21" s="20">
        <v>5.7718901318328329E-3</v>
      </c>
      <c r="AK21" s="20">
        <v>0.10595524021955446</v>
      </c>
      <c r="AL21" s="20">
        <v>1.9128189668008656E-2</v>
      </c>
      <c r="AM21" s="20">
        <v>1.2897800616627491E-2</v>
      </c>
      <c r="AN21" s="20">
        <v>1.0445333376724333E-2</v>
      </c>
      <c r="AO21" s="20">
        <v>0</v>
      </c>
      <c r="AP21" s="20">
        <v>7.4013390388233584E-3</v>
      </c>
      <c r="AQ21" s="20">
        <v>9.7524891460679108E-2</v>
      </c>
      <c r="AR21" s="20">
        <v>1.0094545796145417E-2</v>
      </c>
      <c r="AS21" s="20">
        <v>8.6691653491171028E-3</v>
      </c>
      <c r="AT21" s="21">
        <v>8.8573827137273294E-3</v>
      </c>
      <c r="AU21" s="19">
        <v>0.25534390698938153</v>
      </c>
      <c r="AV21" s="20">
        <v>0.16904522905483058</v>
      </c>
      <c r="AW21" s="20">
        <v>0.16425688631297272</v>
      </c>
      <c r="AX21" s="22">
        <v>0.16861772471162692</v>
      </c>
      <c r="AY21" s="20">
        <v>6.7224316061356815E-2</v>
      </c>
      <c r="AZ21" s="20">
        <v>6.6062232609952656E-2</v>
      </c>
      <c r="BA21" s="20">
        <v>4.1312628068138409E-2</v>
      </c>
      <c r="BB21" s="20">
        <v>7.8891537575000531E-2</v>
      </c>
      <c r="BC21" s="20">
        <v>4.0481813419647225E-2</v>
      </c>
      <c r="BD21" s="20">
        <v>3.9370168961732101E-2</v>
      </c>
      <c r="BE21" s="20">
        <v>3.1911599321822005E-2</v>
      </c>
      <c r="BF21" s="20">
        <v>6.2250817776305999E-2</v>
      </c>
      <c r="BG21" s="20">
        <v>6.3915875088183069E-2</v>
      </c>
      <c r="BH21" s="20">
        <v>6.2250817776305999E-2</v>
      </c>
      <c r="BI21" s="21">
        <v>6.3915875088183069E-2</v>
      </c>
    </row>
    <row r="22" spans="1:61" x14ac:dyDescent="0.25">
      <c r="A22" s="18" t="s">
        <v>27</v>
      </c>
      <c r="B22" s="19">
        <v>2.6824150080574403</v>
      </c>
      <c r="C22" s="20">
        <v>0.58199063916342331</v>
      </c>
      <c r="D22" s="20">
        <v>5.8814651361729249</v>
      </c>
      <c r="E22" s="20">
        <v>2.4052683660279133</v>
      </c>
      <c r="F22" s="20">
        <v>2.2446689916412548</v>
      </c>
      <c r="G22" s="20">
        <v>1.2942870646996099</v>
      </c>
      <c r="H22" s="20">
        <v>2.3266885713163616</v>
      </c>
      <c r="I22" s="20">
        <v>2.455140591389632</v>
      </c>
      <c r="J22" s="20">
        <v>2.7845736598086144</v>
      </c>
      <c r="K22" s="20">
        <v>2.7896099606598765</v>
      </c>
      <c r="L22" s="20">
        <v>2.0689442672817289</v>
      </c>
      <c r="M22" s="20">
        <v>3.1191484346478782</v>
      </c>
      <c r="N22" s="20">
        <v>2.2453125412822224</v>
      </c>
      <c r="O22" s="20">
        <v>2.8864722091094284</v>
      </c>
      <c r="P22" s="21">
        <v>3.2218072598006731</v>
      </c>
      <c r="Q22" s="19">
        <v>1.0367626470509439</v>
      </c>
      <c r="R22" s="20">
        <v>0.56326367590715343</v>
      </c>
      <c r="S22" s="20">
        <v>0.60180704608061153</v>
      </c>
      <c r="T22" s="20">
        <v>0.74309063593999725</v>
      </c>
      <c r="U22" s="20">
        <v>0.87804282360865238</v>
      </c>
      <c r="V22" s="20">
        <v>0.65648585283477756</v>
      </c>
      <c r="W22" s="20">
        <v>0.32054551223568406</v>
      </c>
      <c r="X22" s="20">
        <v>0.49188618401541517</v>
      </c>
      <c r="Y22" s="20">
        <v>0.57357477625203601</v>
      </c>
      <c r="Z22" s="20">
        <v>0.46114056869186715</v>
      </c>
      <c r="AA22" s="20">
        <v>0.54226720485731139</v>
      </c>
      <c r="AB22" s="20">
        <v>0.79797041930209689</v>
      </c>
      <c r="AC22" s="20">
        <v>0.75177345090421244</v>
      </c>
      <c r="AD22" s="20">
        <v>0.8141752957575723</v>
      </c>
      <c r="AE22" s="21">
        <v>0.46684160293482663</v>
      </c>
      <c r="AF22" s="19">
        <v>0</v>
      </c>
      <c r="AG22" s="20">
        <v>3.1740615688592819E-3</v>
      </c>
      <c r="AH22" s="20">
        <v>0</v>
      </c>
      <c r="AI22" s="22">
        <v>0.10834564571495581</v>
      </c>
      <c r="AJ22" s="20">
        <v>0.17764065166070636</v>
      </c>
      <c r="AK22" s="20">
        <v>2.835302119870336E-4</v>
      </c>
      <c r="AL22" s="20">
        <v>0</v>
      </c>
      <c r="AM22" s="20">
        <v>0</v>
      </c>
      <c r="AN22" s="20">
        <v>0</v>
      </c>
      <c r="AO22" s="20">
        <v>3.9811969542368781E-3</v>
      </c>
      <c r="AP22" s="20">
        <v>0</v>
      </c>
      <c r="AQ22" s="20">
        <v>0</v>
      </c>
      <c r="AR22" s="20">
        <v>0.10131241104723605</v>
      </c>
      <c r="AS22" s="20">
        <v>9.307085063486098E-2</v>
      </c>
      <c r="AT22" s="21">
        <v>0</v>
      </c>
      <c r="AU22" s="19">
        <v>0.73615861764348167</v>
      </c>
      <c r="AV22" s="20">
        <v>0.32605547466106971</v>
      </c>
      <c r="AW22" s="20">
        <v>0.38676382536771897</v>
      </c>
      <c r="AX22" s="22">
        <v>0.39238961899151847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1">
        <v>0</v>
      </c>
    </row>
    <row r="23" spans="1:61" x14ac:dyDescent="0.25">
      <c r="A23" s="18" t="s">
        <v>28</v>
      </c>
      <c r="B23" s="19">
        <v>6.7604492440563773</v>
      </c>
      <c r="C23" s="20">
        <v>5.2504797461808765</v>
      </c>
      <c r="D23" s="20">
        <v>3.6220516246944978</v>
      </c>
      <c r="E23" s="20">
        <v>4.1359913005477411</v>
      </c>
      <c r="F23" s="20">
        <v>8.3379007587888943</v>
      </c>
      <c r="G23" s="20">
        <v>5.0849442338602566</v>
      </c>
      <c r="H23" s="20">
        <v>5.8093470449772413</v>
      </c>
      <c r="I23" s="20">
        <v>4.7022270559925445</v>
      </c>
      <c r="J23" s="20">
        <v>3.5737212208757598</v>
      </c>
      <c r="K23" s="20">
        <v>5.7866845181572071</v>
      </c>
      <c r="L23" s="20">
        <v>2.6861460592316764</v>
      </c>
      <c r="M23" s="20">
        <v>4.2508255631859653</v>
      </c>
      <c r="N23" s="20">
        <v>4.9503906115520051</v>
      </c>
      <c r="O23" s="20">
        <v>5.4195172681595292</v>
      </c>
      <c r="P23" s="21">
        <v>3.8141722527250654</v>
      </c>
      <c r="Q23" s="19">
        <v>2.5369614454409262</v>
      </c>
      <c r="R23" s="20">
        <v>1.821276528211456</v>
      </c>
      <c r="S23" s="20">
        <v>1.9836139709790794</v>
      </c>
      <c r="T23" s="20">
        <v>1.8249819071964017</v>
      </c>
      <c r="U23" s="20">
        <v>1.7987547027786646</v>
      </c>
      <c r="V23" s="20">
        <v>0.66122080737496114</v>
      </c>
      <c r="W23" s="20">
        <v>1.51200286838082</v>
      </c>
      <c r="X23" s="20">
        <v>1.9368957005007352</v>
      </c>
      <c r="Y23" s="20">
        <v>2.2525702606136919</v>
      </c>
      <c r="Z23" s="20">
        <v>1.4907960624487604</v>
      </c>
      <c r="AA23" s="20">
        <v>0.63410098666520121</v>
      </c>
      <c r="AB23" s="20">
        <v>2.0504565310919278</v>
      </c>
      <c r="AC23" s="20">
        <v>1.431477315760862</v>
      </c>
      <c r="AD23" s="20">
        <v>1.4642122133164268</v>
      </c>
      <c r="AE23" s="21">
        <v>1.5568323982176986</v>
      </c>
      <c r="AF23" s="19">
        <v>0.18011584599798811</v>
      </c>
      <c r="AG23" s="20">
        <v>0.11080119926626276</v>
      </c>
      <c r="AH23" s="20">
        <v>8.7361308414612593E-2</v>
      </c>
      <c r="AI23" s="22">
        <v>0.34006769056324587</v>
      </c>
      <c r="AJ23" s="20">
        <v>0.20416272532433491</v>
      </c>
      <c r="AK23" s="20">
        <v>7.0967612060354512E-2</v>
      </c>
      <c r="AL23" s="20">
        <v>0.14641400126975013</v>
      </c>
      <c r="AM23" s="20">
        <v>0.25039430802093038</v>
      </c>
      <c r="AN23" s="20">
        <v>0.14704824851705137</v>
      </c>
      <c r="AO23" s="20">
        <v>8.2749915952508746E-2</v>
      </c>
      <c r="AP23" s="20">
        <v>0.1669589613221269</v>
      </c>
      <c r="AQ23" s="20">
        <v>0.23300061675694442</v>
      </c>
      <c r="AR23" s="20">
        <v>0.12812667380646175</v>
      </c>
      <c r="AS23" s="20">
        <v>0.22809391879314744</v>
      </c>
      <c r="AT23" s="21">
        <v>0.14215850652168308</v>
      </c>
      <c r="AU23" s="19">
        <v>1.5367814955566133</v>
      </c>
      <c r="AV23" s="20">
        <v>1.0058336606584326</v>
      </c>
      <c r="AW23" s="20">
        <v>1.2631035077272894</v>
      </c>
      <c r="AX23" s="22">
        <v>0.80062985067878156</v>
      </c>
      <c r="AY23" s="20">
        <v>1.0752266617468769</v>
      </c>
      <c r="AZ23" s="20">
        <v>0.13214704287971729</v>
      </c>
      <c r="BA23" s="20">
        <v>0.17602245728641394</v>
      </c>
      <c r="BB23" s="20">
        <v>0</v>
      </c>
      <c r="BC23" s="20">
        <v>1.3306658903463294E-3</v>
      </c>
      <c r="BD23" s="20">
        <v>0</v>
      </c>
      <c r="BE23" s="20">
        <v>1.0171437002126138E-2</v>
      </c>
      <c r="BF23" s="20">
        <v>0.6722545291295815</v>
      </c>
      <c r="BG23" s="20">
        <v>0.15631459890772978</v>
      </c>
      <c r="BH23" s="20">
        <v>0.6722545291295815</v>
      </c>
      <c r="BI23" s="21">
        <v>0.15631459890772978</v>
      </c>
    </row>
    <row r="24" spans="1:61" x14ac:dyDescent="0.25">
      <c r="A24" s="18" t="s">
        <v>29</v>
      </c>
      <c r="B24" s="19">
        <v>4.4758206864602075</v>
      </c>
      <c r="C24" s="20">
        <v>5.4942212241561927</v>
      </c>
      <c r="D24" s="20">
        <v>3.3976718707052633</v>
      </c>
      <c r="E24" s="20">
        <v>5.7792874230357087</v>
      </c>
      <c r="F24" s="20">
        <v>3.4519957621924027</v>
      </c>
      <c r="G24" s="20">
        <v>2.5116523828871373</v>
      </c>
      <c r="H24" s="20">
        <v>5.8655166772667542</v>
      </c>
      <c r="I24" s="20">
        <v>4.1574625709043858</v>
      </c>
      <c r="J24" s="20">
        <v>6.3974255140127569</v>
      </c>
      <c r="K24" s="20">
        <v>6.0761027915563224</v>
      </c>
      <c r="L24" s="20">
        <v>2.8105711451332707</v>
      </c>
      <c r="M24" s="20">
        <v>4.9090914317416798</v>
      </c>
      <c r="N24" s="20">
        <v>5.3872582679867724</v>
      </c>
      <c r="O24" s="20">
        <v>5.188511818362338</v>
      </c>
      <c r="P24" s="21">
        <v>4.7339549790672413</v>
      </c>
      <c r="Q24" s="19">
        <v>2.7825610306315482</v>
      </c>
      <c r="R24" s="20">
        <v>2.150876371624419</v>
      </c>
      <c r="S24" s="20">
        <v>2.469168784141003</v>
      </c>
      <c r="T24" s="20">
        <v>2.8605138629508322</v>
      </c>
      <c r="U24" s="20">
        <v>1.9247584034665686</v>
      </c>
      <c r="V24" s="20">
        <v>2.8459912088622477</v>
      </c>
      <c r="W24" s="20">
        <v>2.4418250157729862</v>
      </c>
      <c r="X24" s="20">
        <v>1.9088208621522758</v>
      </c>
      <c r="Y24" s="20">
        <v>1.4642887699019029</v>
      </c>
      <c r="Z24" s="20">
        <v>2.1292031118215013</v>
      </c>
      <c r="AA24" s="20">
        <v>0.86872025765554162</v>
      </c>
      <c r="AB24" s="20">
        <v>2.7015615033793874</v>
      </c>
      <c r="AC24" s="20">
        <v>2.3369240471162414</v>
      </c>
      <c r="AD24" s="20">
        <v>2.2950911914410148</v>
      </c>
      <c r="AE24" s="21">
        <v>1.372105892816009</v>
      </c>
      <c r="AF24" s="19">
        <v>0.26449550848407988</v>
      </c>
      <c r="AG24" s="20">
        <v>0.36477902580115296</v>
      </c>
      <c r="AH24" s="20">
        <v>0.4087143180557537</v>
      </c>
      <c r="AI24" s="22">
        <v>0.64654599497500809</v>
      </c>
      <c r="AJ24" s="20">
        <v>0.28976319508940945</v>
      </c>
      <c r="AK24" s="20">
        <v>0.54718495611377616</v>
      </c>
      <c r="AL24" s="20">
        <v>0.36696739646690746</v>
      </c>
      <c r="AM24" s="20">
        <v>0.67792556172469054</v>
      </c>
      <c r="AN24" s="20">
        <v>0.33543167308521038</v>
      </c>
      <c r="AO24" s="20">
        <v>0.24099512229647235</v>
      </c>
      <c r="AP24" s="20">
        <v>0.20796809736985633</v>
      </c>
      <c r="AQ24" s="20">
        <v>0.45072763585341302</v>
      </c>
      <c r="AR24" s="20">
        <v>0.48137572980296889</v>
      </c>
      <c r="AS24" s="20">
        <v>0.4192473790496043</v>
      </c>
      <c r="AT24" s="21">
        <v>0.34021725519014567</v>
      </c>
      <c r="AU24" s="19">
        <v>0.44845218205238185</v>
      </c>
      <c r="AV24" s="20">
        <v>0.27630205956920045</v>
      </c>
      <c r="AW24" s="20">
        <v>0.33471058674741072</v>
      </c>
      <c r="AX24" s="22">
        <v>0.36145856443634311</v>
      </c>
      <c r="AY24" s="20">
        <v>0.77774959148173517</v>
      </c>
      <c r="AZ24" s="20">
        <v>1.2637393526578535</v>
      </c>
      <c r="BA24" s="20">
        <v>1.4293402768672276</v>
      </c>
      <c r="BB24" s="20">
        <v>1.3031995748864844</v>
      </c>
      <c r="BC24" s="20">
        <v>1.5108380518992224</v>
      </c>
      <c r="BD24" s="20">
        <v>1.4468651674836321</v>
      </c>
      <c r="BE24" s="20">
        <v>1.5160578222562957</v>
      </c>
      <c r="BF24" s="20">
        <v>1.3569394753218702</v>
      </c>
      <c r="BG24" s="20">
        <v>1.397128808638904</v>
      </c>
      <c r="BH24" s="20">
        <v>1.3569394753218702</v>
      </c>
      <c r="BI24" s="21">
        <v>1.397128808638904</v>
      </c>
    </row>
    <row r="25" spans="1:61" x14ac:dyDescent="0.25">
      <c r="A25" s="18" t="s">
        <v>30</v>
      </c>
      <c r="B25" s="19">
        <v>0.90769187363866966</v>
      </c>
      <c r="C25" s="20">
        <v>2.5528977198335192</v>
      </c>
      <c r="D25" s="20">
        <v>2.5523988831413056</v>
      </c>
      <c r="E25" s="20">
        <v>3.6986584866242453</v>
      </c>
      <c r="F25" s="20">
        <v>2.244025020428198</v>
      </c>
      <c r="G25" s="20">
        <v>3.3635472578233783</v>
      </c>
      <c r="H25" s="20">
        <v>2.0345104186474137</v>
      </c>
      <c r="I25" s="20">
        <v>3.0817430961907775</v>
      </c>
      <c r="J25" s="20">
        <v>2.8277197102391045</v>
      </c>
      <c r="K25" s="20">
        <v>2.0240700218818382</v>
      </c>
      <c r="L25" s="20">
        <v>3.0383926197531883</v>
      </c>
      <c r="M25" s="20">
        <v>2.0785635280413608</v>
      </c>
      <c r="N25" s="20">
        <v>1.7634897959020279</v>
      </c>
      <c r="O25" s="20">
        <v>2.5215625041914591</v>
      </c>
      <c r="P25" s="21">
        <v>2.7678575170305737</v>
      </c>
      <c r="Q25" s="19">
        <v>3.0183688763990868</v>
      </c>
      <c r="R25" s="20">
        <v>1.6500888075976459</v>
      </c>
      <c r="S25" s="20">
        <v>1.6142287665475592</v>
      </c>
      <c r="T25" s="20">
        <v>1.3693637469655893</v>
      </c>
      <c r="U25" s="20">
        <v>2.2000441716550583</v>
      </c>
      <c r="V25" s="20">
        <v>0.85773559730317384</v>
      </c>
      <c r="W25" s="20">
        <v>1.5060129478348554</v>
      </c>
      <c r="X25" s="20">
        <v>2.0846975237831691</v>
      </c>
      <c r="Y25" s="20">
        <v>2.9120959584958093</v>
      </c>
      <c r="Z25" s="20">
        <v>1.9010068004742045</v>
      </c>
      <c r="AA25" s="20">
        <v>1.1723975160725002</v>
      </c>
      <c r="AB25" s="20">
        <v>2.0955554852880631</v>
      </c>
      <c r="AC25" s="20">
        <v>1.54915583443397</v>
      </c>
      <c r="AD25" s="20">
        <v>1.7630268930594659</v>
      </c>
      <c r="AE25" s="21">
        <v>2.6297618997729262</v>
      </c>
      <c r="AF25" s="19">
        <v>0.38941723976792875</v>
      </c>
      <c r="AG25" s="20">
        <v>0.29584898873075893</v>
      </c>
      <c r="AH25" s="20">
        <v>0.20873624100704566</v>
      </c>
      <c r="AI25" s="22">
        <v>0.33288771083116098</v>
      </c>
      <c r="AJ25" s="20">
        <v>0.58496436931128948</v>
      </c>
      <c r="AK25" s="20">
        <v>8.8971780521531152E-2</v>
      </c>
      <c r="AL25" s="20">
        <v>0.19769563235901999</v>
      </c>
      <c r="AM25" s="20">
        <v>0.48853436472834977</v>
      </c>
      <c r="AN25" s="20">
        <v>0.45271859484546428</v>
      </c>
      <c r="AO25" s="20">
        <v>0.23562787899520482</v>
      </c>
      <c r="AP25" s="20">
        <v>0.22083308582789687</v>
      </c>
      <c r="AQ25" s="20">
        <v>0.22556503847304901</v>
      </c>
      <c r="AR25" s="20">
        <v>0.20618093108941296</v>
      </c>
      <c r="AS25" s="20">
        <v>0.21805731528707531</v>
      </c>
      <c r="AT25" s="21">
        <v>0.37899227702995125</v>
      </c>
      <c r="AU25" s="19">
        <v>1.3595107070181167</v>
      </c>
      <c r="AV25" s="20">
        <v>0.94282853851657589</v>
      </c>
      <c r="AW25" s="20">
        <v>0.95403396074469726</v>
      </c>
      <c r="AX25" s="22">
        <v>0.41484879434724414</v>
      </c>
      <c r="AY25" s="20">
        <v>0.69828619998945762</v>
      </c>
      <c r="AZ25" s="20">
        <v>0.4967536711839296</v>
      </c>
      <c r="BA25" s="20">
        <v>0.49716358953483364</v>
      </c>
      <c r="BB25" s="20">
        <v>0.49922870082854276</v>
      </c>
      <c r="BC25" s="20">
        <v>0.50101049289195243</v>
      </c>
      <c r="BD25" s="20">
        <v>0.52116203872392985</v>
      </c>
      <c r="BE25" s="20">
        <v>0.51810628802345149</v>
      </c>
      <c r="BF25" s="20">
        <v>0.6602338517873686</v>
      </c>
      <c r="BG25" s="20">
        <v>0.51217132564692347</v>
      </c>
      <c r="BH25" s="20">
        <v>0.6602338517873686</v>
      </c>
      <c r="BI25" s="21">
        <v>0.51217132564692347</v>
      </c>
    </row>
    <row r="26" spans="1:61" x14ac:dyDescent="0.25">
      <c r="A26" s="18" t="s">
        <v>31</v>
      </c>
      <c r="B26" s="19">
        <v>6.6295766009197639</v>
      </c>
      <c r="C26" s="20">
        <v>5.2451896435661105</v>
      </c>
      <c r="D26" s="20">
        <v>9.3770191286012459</v>
      </c>
      <c r="E26" s="20">
        <v>5.6821465207780912</v>
      </c>
      <c r="F26" s="20">
        <v>8.3280742350933785</v>
      </c>
      <c r="G26" s="20">
        <v>7.233309356128407</v>
      </c>
      <c r="H26" s="20">
        <v>9.0605742016947506</v>
      </c>
      <c r="I26" s="20">
        <v>7.2702301064162409</v>
      </c>
      <c r="J26" s="20">
        <v>6.0657468124674248</v>
      </c>
      <c r="K26" s="20">
        <v>5.2775926439276422</v>
      </c>
      <c r="L26" s="20">
        <v>4.4901350950849732</v>
      </c>
      <c r="M26" s="20">
        <v>8.2505087206748975</v>
      </c>
      <c r="N26" s="20">
        <v>7.8706432994499966</v>
      </c>
      <c r="O26" s="20">
        <v>6.6313226431074712</v>
      </c>
      <c r="P26" s="21">
        <v>6.6706888323320195</v>
      </c>
      <c r="Q26" s="19">
        <v>2.9707852903890877</v>
      </c>
      <c r="R26" s="20">
        <v>2.6274881667017151</v>
      </c>
      <c r="S26" s="20">
        <v>3.4869335354504596</v>
      </c>
      <c r="T26" s="20">
        <v>4.1923628369217898</v>
      </c>
      <c r="U26" s="20">
        <v>3.4662585320223025</v>
      </c>
      <c r="V26" s="20">
        <v>3.1248715253726926</v>
      </c>
      <c r="W26" s="20">
        <v>2.9908916477056491</v>
      </c>
      <c r="X26" s="20">
        <v>4.996195014745326</v>
      </c>
      <c r="Y26" s="20">
        <v>4.0077012025780547</v>
      </c>
      <c r="Z26" s="20">
        <v>2.5227518033347693</v>
      </c>
      <c r="AA26" s="20">
        <v>3.7927574244483684</v>
      </c>
      <c r="AB26" s="20">
        <v>3.2176059673709698</v>
      </c>
      <c r="AC26" s="20">
        <v>3.6661548894296945</v>
      </c>
      <c r="AD26" s="20">
        <v>3.381687647682504</v>
      </c>
      <c r="AE26" s="21">
        <v>3.5976316196771974</v>
      </c>
      <c r="AF26" s="19">
        <v>0.53766844221960952</v>
      </c>
      <c r="AG26" s="20">
        <v>0.34020649915556739</v>
      </c>
      <c r="AH26" s="20">
        <v>0.4574350477485184</v>
      </c>
      <c r="AI26" s="22">
        <v>1.0228862475065721</v>
      </c>
      <c r="AJ26" s="20">
        <v>0.6317357600076704</v>
      </c>
      <c r="AK26" s="20">
        <v>0.42926474094836892</v>
      </c>
      <c r="AL26" s="20">
        <v>0.50903022903817419</v>
      </c>
      <c r="AM26" s="20">
        <v>1.1643952057722082</v>
      </c>
      <c r="AN26" s="20">
        <v>0.69986358079675326</v>
      </c>
      <c r="AO26" s="20">
        <v>0.46332285442974519</v>
      </c>
      <c r="AP26" s="20">
        <v>0.8513445818862867</v>
      </c>
      <c r="AQ26" s="20">
        <v>0.59003613346096462</v>
      </c>
      <c r="AR26" s="20">
        <v>0.7317444842948081</v>
      </c>
      <c r="AS26" s="20">
        <v>0.73621823527853059</v>
      </c>
      <c r="AT26" s="21">
        <v>0.72003347479811808</v>
      </c>
      <c r="AU26" s="19">
        <v>1.4243543082823658</v>
      </c>
      <c r="AV26" s="20">
        <v>1.3835734378657609</v>
      </c>
      <c r="AW26" s="20">
        <v>1.8545825302721255</v>
      </c>
      <c r="AX26" s="22">
        <v>1.9606313512697011</v>
      </c>
      <c r="AY26" s="20">
        <v>0.22707355964366666</v>
      </c>
      <c r="AZ26" s="20">
        <v>0.20310862766887694</v>
      </c>
      <c r="BA26" s="20">
        <v>0.28053453053886757</v>
      </c>
      <c r="BB26" s="20">
        <v>0.1957941221445858</v>
      </c>
      <c r="BC26" s="20">
        <v>0.3108435519849026</v>
      </c>
      <c r="BD26" s="20">
        <v>0.21009645462232823</v>
      </c>
      <c r="BE26" s="20">
        <v>0.23336769703665972</v>
      </c>
      <c r="BF26" s="20">
        <v>0.15901356791376625</v>
      </c>
      <c r="BG26" s="20">
        <v>0.27012673889794991</v>
      </c>
      <c r="BH26" s="20">
        <v>0.15901356791376625</v>
      </c>
      <c r="BI26" s="21">
        <v>0.27012673889794991</v>
      </c>
    </row>
    <row r="27" spans="1:61" ht="15.75" thickBot="1" x14ac:dyDescent="0.3">
      <c r="A27" s="24" t="s">
        <v>32</v>
      </c>
      <c r="B27" s="19">
        <v>10.52453138940041</v>
      </c>
      <c r="C27" s="20">
        <v>6.3364584614530104</v>
      </c>
      <c r="D27" s="20">
        <v>8.9843339030730185</v>
      </c>
      <c r="E27" s="20">
        <v>13.358563467418415</v>
      </c>
      <c r="F27" s="20">
        <v>8.7139799472134474</v>
      </c>
      <c r="G27" s="20">
        <v>5.666266227497271</v>
      </c>
      <c r="H27" s="20">
        <v>7.2095474812807891</v>
      </c>
      <c r="I27" s="20">
        <v>14.636590389985521</v>
      </c>
      <c r="J27" s="20">
        <v>11.873850816494388</v>
      </c>
      <c r="K27" s="20">
        <v>6.4424613823895429</v>
      </c>
      <c r="L27" s="20">
        <v>21.834458410986514</v>
      </c>
      <c r="M27" s="20">
        <v>8.7567029598264678</v>
      </c>
      <c r="N27" s="20">
        <v>9.9334533914871646</v>
      </c>
      <c r="O27" s="20">
        <v>9.9747351079278346</v>
      </c>
      <c r="P27" s="21">
        <v>13.184864089606311</v>
      </c>
      <c r="Q27" s="19">
        <v>4.3197692848070863</v>
      </c>
      <c r="R27" s="20">
        <v>3.0501144645953291</v>
      </c>
      <c r="S27" s="20">
        <v>3.5258495281332629</v>
      </c>
      <c r="T27" s="20">
        <v>6.0313568844949952</v>
      </c>
      <c r="U27" s="20">
        <v>4.5587676203641818</v>
      </c>
      <c r="V27" s="20">
        <v>3.0446324753803617</v>
      </c>
      <c r="W27" s="20">
        <v>3.6661704262365333</v>
      </c>
      <c r="X27" s="20">
        <v>6.1502666171133678</v>
      </c>
      <c r="Y27" s="20">
        <v>5.1663196261515489</v>
      </c>
      <c r="Z27" s="20">
        <v>4.0536842291517976</v>
      </c>
      <c r="AA27" s="20">
        <v>6.7265148047428234</v>
      </c>
      <c r="AB27" s="20">
        <v>4.1700626626333133</v>
      </c>
      <c r="AC27" s="20">
        <v>4.4833660833402513</v>
      </c>
      <c r="AD27" s="20">
        <v>4.4213070418812261</v>
      </c>
      <c r="AE27" s="21">
        <v>5.5329377793369607</v>
      </c>
      <c r="AF27" s="19">
        <v>0.66609907770349808</v>
      </c>
      <c r="AG27" s="20">
        <v>0.42884216846596268</v>
      </c>
      <c r="AH27" s="20">
        <v>0.49662645439227426</v>
      </c>
      <c r="AI27" s="22">
        <v>1.0509353724807029</v>
      </c>
      <c r="AJ27" s="20">
        <v>0.79616307640789985</v>
      </c>
      <c r="AK27" s="20">
        <v>0.57196549664144292</v>
      </c>
      <c r="AL27" s="20">
        <v>0.50357714099397077</v>
      </c>
      <c r="AM27" s="20">
        <v>0.93392411159359445</v>
      </c>
      <c r="AN27" s="20">
        <v>0.9431243724270495</v>
      </c>
      <c r="AO27" s="20">
        <v>0.84018000908302737</v>
      </c>
      <c r="AP27" s="20">
        <v>1.1085490548362982</v>
      </c>
      <c r="AQ27" s="20">
        <v>0.69655526394546197</v>
      </c>
      <c r="AR27" s="20">
        <v>0.81008563217209806</v>
      </c>
      <c r="AS27" s="20">
        <v>0.78102309890928812</v>
      </c>
      <c r="AT27" s="21">
        <v>1.0676591102371953</v>
      </c>
      <c r="AU27" s="19">
        <v>2.1870430867356068</v>
      </c>
      <c r="AV27" s="20">
        <v>1.3350367463752881</v>
      </c>
      <c r="AW27" s="20">
        <v>1.5262064646266564</v>
      </c>
      <c r="AX27" s="22">
        <v>2.9499779010658425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1">
        <v>0</v>
      </c>
    </row>
    <row r="28" spans="1:61" ht="15.75" thickBot="1" x14ac:dyDescent="0.3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39"/>
      <c r="R28" s="40"/>
      <c r="S28" s="40"/>
      <c r="T28" s="41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2"/>
      <c r="AF28" s="39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2"/>
      <c r="AU28" s="36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8"/>
    </row>
    <row r="29" spans="1:61" x14ac:dyDescent="0.25">
      <c r="A29" s="35" t="s">
        <v>34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  <c r="Q29" s="12"/>
      <c r="R29" s="13"/>
      <c r="S29" s="13"/>
      <c r="T29" s="13"/>
      <c r="U29" s="15"/>
      <c r="V29" s="15"/>
      <c r="W29" s="15"/>
      <c r="X29" s="16"/>
      <c r="Y29" s="16"/>
      <c r="Z29" s="16"/>
      <c r="AA29" s="16"/>
      <c r="AB29" s="16"/>
      <c r="AC29" s="16"/>
      <c r="AD29" s="16"/>
      <c r="AE29" s="17"/>
      <c r="AF29" s="12"/>
      <c r="AG29" s="13"/>
      <c r="AH29" s="13"/>
      <c r="AI29" s="13"/>
      <c r="AJ29" s="15"/>
      <c r="AK29" s="15"/>
      <c r="AL29" s="15"/>
      <c r="AM29" s="16"/>
      <c r="AN29" s="16"/>
      <c r="AO29" s="16"/>
      <c r="AP29" s="16"/>
      <c r="AQ29" s="16"/>
      <c r="AR29" s="16"/>
      <c r="AS29" s="16"/>
      <c r="AT29" s="17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4"/>
    </row>
    <row r="30" spans="1:61" x14ac:dyDescent="0.25">
      <c r="A30" s="18" t="s">
        <v>23</v>
      </c>
      <c r="B30" s="19">
        <v>0</v>
      </c>
      <c r="C30" s="20">
        <v>0</v>
      </c>
      <c r="D30" s="20">
        <v>0</v>
      </c>
      <c r="E30" s="20">
        <v>0</v>
      </c>
      <c r="F30" s="20">
        <v>3.5776178503096076E-4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1.0007811430415154E-4</v>
      </c>
      <c r="O30" s="20">
        <v>9.8141494518306818E-5</v>
      </c>
      <c r="P30" s="21">
        <v>0</v>
      </c>
      <c r="Q30" s="19">
        <v>0</v>
      </c>
      <c r="R30" s="20">
        <v>0</v>
      </c>
      <c r="S30" s="20">
        <v>0</v>
      </c>
      <c r="T30" s="22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1">
        <v>0</v>
      </c>
      <c r="AF30" s="19">
        <v>0</v>
      </c>
      <c r="AG30" s="20">
        <v>0</v>
      </c>
      <c r="AH30" s="20">
        <v>0</v>
      </c>
      <c r="AI30" s="22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1">
        <v>0</v>
      </c>
      <c r="AU30" s="19">
        <v>0</v>
      </c>
      <c r="AV30" s="20">
        <v>0</v>
      </c>
      <c r="AW30" s="20">
        <v>0</v>
      </c>
      <c r="AX30" s="22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1">
        <v>0</v>
      </c>
    </row>
    <row r="31" spans="1:61" x14ac:dyDescent="0.25">
      <c r="A31" s="18" t="s">
        <v>24</v>
      </c>
      <c r="B31" s="19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2.3592278247329648E-4</v>
      </c>
      <c r="L31" s="20">
        <v>0</v>
      </c>
      <c r="M31" s="20">
        <v>0</v>
      </c>
      <c r="N31" s="20">
        <v>0</v>
      </c>
      <c r="O31" s="20">
        <v>0</v>
      </c>
      <c r="P31" s="21">
        <v>0</v>
      </c>
      <c r="Q31" s="19">
        <v>0</v>
      </c>
      <c r="R31" s="20">
        <v>0</v>
      </c>
      <c r="S31" s="20">
        <v>0</v>
      </c>
      <c r="T31" s="22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1">
        <v>0</v>
      </c>
      <c r="AF31" s="19">
        <v>0</v>
      </c>
      <c r="AG31" s="20">
        <v>0</v>
      </c>
      <c r="AH31" s="20">
        <v>0</v>
      </c>
      <c r="AI31" s="22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1">
        <v>0</v>
      </c>
      <c r="AU31" s="19">
        <v>0</v>
      </c>
      <c r="AV31" s="20">
        <v>0</v>
      </c>
      <c r="AW31" s="20">
        <v>0</v>
      </c>
      <c r="AX31" s="22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1">
        <v>0</v>
      </c>
    </row>
    <row r="32" spans="1:61" x14ac:dyDescent="0.25">
      <c r="A32" s="18" t="s">
        <v>25</v>
      </c>
      <c r="B32" s="19">
        <v>0.99427645565586753</v>
      </c>
      <c r="C32" s="20">
        <v>1.4833976742063852</v>
      </c>
      <c r="D32" s="20">
        <v>1.2776453648656614</v>
      </c>
      <c r="E32" s="20">
        <v>0.60284501106934241</v>
      </c>
      <c r="F32" s="20">
        <v>0.75657077219780688</v>
      </c>
      <c r="G32" s="20">
        <v>1.4245975501288504</v>
      </c>
      <c r="H32" s="20">
        <v>1.3167088551086252</v>
      </c>
      <c r="I32" s="20">
        <v>0.65832412253393258</v>
      </c>
      <c r="J32" s="20">
        <v>1.2677957774608604</v>
      </c>
      <c r="K32" s="20">
        <v>1.4821259001928668</v>
      </c>
      <c r="L32" s="20">
        <v>0.70433429402502279</v>
      </c>
      <c r="M32" s="20">
        <v>1.0774817280565003</v>
      </c>
      <c r="N32" s="20">
        <v>1.0091343296487685</v>
      </c>
      <c r="O32" s="20">
        <v>0.99965617763087089</v>
      </c>
      <c r="P32" s="21">
        <v>0.97631513132898862</v>
      </c>
      <c r="Q32" s="19">
        <v>0.69620926914978543</v>
      </c>
      <c r="R32" s="20">
        <v>0.69869030284514944</v>
      </c>
      <c r="S32" s="20">
        <v>0.70326954929606944</v>
      </c>
      <c r="T32" s="22">
        <v>0.59911837799040568</v>
      </c>
      <c r="U32" s="20">
        <v>0.44510336214985258</v>
      </c>
      <c r="V32" s="20">
        <v>0.26921193628168844</v>
      </c>
      <c r="W32" s="20">
        <v>0.25174618898368845</v>
      </c>
      <c r="X32" s="20">
        <v>0.18180267813042492</v>
      </c>
      <c r="Y32" s="20">
        <v>0.21021889534563296</v>
      </c>
      <c r="Z32" s="20">
        <v>0.16122373147268901</v>
      </c>
      <c r="AA32" s="20">
        <v>0</v>
      </c>
      <c r="AB32" s="20">
        <v>0.67348197463151882</v>
      </c>
      <c r="AC32" s="20">
        <v>0.29122731262508095</v>
      </c>
      <c r="AD32" s="20">
        <v>0.33593833573616427</v>
      </c>
      <c r="AE32" s="21">
        <v>0.1438845241635722</v>
      </c>
      <c r="AF32" s="19">
        <v>0</v>
      </c>
      <c r="AG32" s="20">
        <v>0</v>
      </c>
      <c r="AH32" s="20">
        <v>0</v>
      </c>
      <c r="AI32" s="22">
        <v>0</v>
      </c>
      <c r="AJ32" s="20">
        <v>0</v>
      </c>
      <c r="AK32" s="20">
        <v>0</v>
      </c>
      <c r="AL32" s="20">
        <v>0</v>
      </c>
      <c r="AM32" s="20">
        <v>8.0443662889568548E-4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1">
        <v>2.1308859776408975E-4</v>
      </c>
      <c r="AU32" s="19">
        <v>0</v>
      </c>
      <c r="AV32" s="20">
        <v>0</v>
      </c>
      <c r="AW32" s="20">
        <v>0</v>
      </c>
      <c r="AX32" s="22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1">
        <v>0</v>
      </c>
    </row>
    <row r="33" spans="1:61" x14ac:dyDescent="0.25">
      <c r="A33" s="18" t="s">
        <v>26</v>
      </c>
      <c r="B33" s="19">
        <v>2.3234635919182354E-3</v>
      </c>
      <c r="C33" s="20">
        <v>1.1458626768712747</v>
      </c>
      <c r="D33" s="20">
        <v>4.7646615245044068E-3</v>
      </c>
      <c r="E33" s="20">
        <v>6.4719194470869046E-2</v>
      </c>
      <c r="F33" s="20">
        <v>0</v>
      </c>
      <c r="G33" s="20">
        <v>3.062126289459963E-3</v>
      </c>
      <c r="H33" s="20">
        <v>0</v>
      </c>
      <c r="I33" s="20">
        <v>1.1288927358836119E-2</v>
      </c>
      <c r="J33" s="20">
        <v>0.16518323686709285</v>
      </c>
      <c r="K33" s="20">
        <v>0.70841713507169102</v>
      </c>
      <c r="L33" s="20">
        <v>0.50062276073757994</v>
      </c>
      <c r="M33" s="20">
        <v>6.2601947751009062E-4</v>
      </c>
      <c r="N33" s="20">
        <v>5.3374994295547488E-5</v>
      </c>
      <c r="O33" s="20">
        <v>4.9725023889275451E-4</v>
      </c>
      <c r="P33" s="21">
        <v>0.4172203714688289</v>
      </c>
      <c r="Q33" s="19">
        <v>0.49987659563269454</v>
      </c>
      <c r="R33" s="20">
        <v>0.7215435461409363</v>
      </c>
      <c r="S33" s="20">
        <v>0.34831603641853887</v>
      </c>
      <c r="T33" s="22">
        <v>0.29870206338704736</v>
      </c>
      <c r="U33" s="20">
        <v>0.67631287842252819</v>
      </c>
      <c r="V33" s="20">
        <v>0.91605776190890686</v>
      </c>
      <c r="W33" s="20">
        <v>0.54604341731748174</v>
      </c>
      <c r="X33" s="20">
        <v>0.37194468264706848</v>
      </c>
      <c r="Y33" s="20">
        <v>0.66918369457215343</v>
      </c>
      <c r="Z33" s="20">
        <v>0.28697057453095604</v>
      </c>
      <c r="AA33" s="20">
        <v>0.26543171248243769</v>
      </c>
      <c r="AB33" s="20">
        <v>0.36146236872355586</v>
      </c>
      <c r="AC33" s="20">
        <v>0.53042067768629009</v>
      </c>
      <c r="AD33" s="20">
        <v>0.57133398172147376</v>
      </c>
      <c r="AE33" s="21">
        <v>0.261679901007561</v>
      </c>
      <c r="AF33" s="19">
        <v>0</v>
      </c>
      <c r="AG33" s="20">
        <v>0.43505803903831225</v>
      </c>
      <c r="AH33" s="20">
        <v>0</v>
      </c>
      <c r="AI33" s="22">
        <v>0</v>
      </c>
      <c r="AJ33" s="20">
        <v>0</v>
      </c>
      <c r="AK33" s="20">
        <v>0.41191269197476243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1">
        <v>0</v>
      </c>
      <c r="AU33" s="19">
        <v>0</v>
      </c>
      <c r="AV33" s="20">
        <v>0</v>
      </c>
      <c r="AW33" s="20">
        <v>0</v>
      </c>
      <c r="AX33" s="22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7.1096502807905068E-2</v>
      </c>
      <c r="BD33" s="20">
        <v>5.0811869275186231E-2</v>
      </c>
      <c r="BE33" s="20">
        <v>8.1319433216256645E-3</v>
      </c>
      <c r="BF33" s="20">
        <v>0</v>
      </c>
      <c r="BG33" s="20">
        <v>0</v>
      </c>
      <c r="BH33" s="20">
        <v>0</v>
      </c>
      <c r="BI33" s="21">
        <v>0</v>
      </c>
    </row>
    <row r="34" spans="1:61" x14ac:dyDescent="0.25">
      <c r="A34" s="18" t="s">
        <v>27</v>
      </c>
      <c r="B34" s="19">
        <v>0.31449739333464688</v>
      </c>
      <c r="C34" s="20">
        <v>1.2373814521067175</v>
      </c>
      <c r="D34" s="20">
        <v>1.0331053089345943</v>
      </c>
      <c r="E34" s="20">
        <v>4.2334551776722011E-2</v>
      </c>
      <c r="F34" s="20">
        <v>0.11622487856372481</v>
      </c>
      <c r="G34" s="20">
        <v>2.3305899895122177</v>
      </c>
      <c r="H34" s="20">
        <v>1.9726616635761121</v>
      </c>
      <c r="I34" s="20">
        <v>0.18595893404638594</v>
      </c>
      <c r="J34" s="20">
        <v>6.6241259906663852E-2</v>
      </c>
      <c r="K34" s="20">
        <v>0.7965342943254673</v>
      </c>
      <c r="L34" s="20">
        <v>6.6484989735009825E-2</v>
      </c>
      <c r="M34" s="20">
        <v>0.87244757326424138</v>
      </c>
      <c r="N34" s="20">
        <v>0.92296040135860702</v>
      </c>
      <c r="O34" s="20">
        <v>0.88341084875708709</v>
      </c>
      <c r="P34" s="21">
        <v>0.31103832320298297</v>
      </c>
      <c r="Q34" s="19">
        <v>0.27895788390316278</v>
      </c>
      <c r="R34" s="20">
        <v>1.0940990227857945</v>
      </c>
      <c r="S34" s="20">
        <v>0.2354513952195848</v>
      </c>
      <c r="T34" s="22">
        <v>0.23025623583724156</v>
      </c>
      <c r="U34" s="20">
        <v>0.28296572117382118</v>
      </c>
      <c r="V34" s="20">
        <v>0.53669433827025592</v>
      </c>
      <c r="W34" s="20">
        <v>0.10909001522626501</v>
      </c>
      <c r="X34" s="20">
        <v>0.30893048005023976</v>
      </c>
      <c r="Y34" s="20">
        <v>0.11363892844526725</v>
      </c>
      <c r="Z34" s="20">
        <v>0.37591346352338878</v>
      </c>
      <c r="AA34" s="20">
        <v>0.19087831023300239</v>
      </c>
      <c r="AB34" s="20">
        <v>0.35428869654759843</v>
      </c>
      <c r="AC34" s="20">
        <v>0.29154756259085424</v>
      </c>
      <c r="AD34" s="20">
        <v>0.30691462442395034</v>
      </c>
      <c r="AE34" s="21">
        <v>0.46064072473989159</v>
      </c>
      <c r="AF34" s="19">
        <v>6.8755555271049814E-3</v>
      </c>
      <c r="AG34" s="20">
        <v>8.0674064875173417E-3</v>
      </c>
      <c r="AH34" s="20">
        <v>4.9574512971722147E-3</v>
      </c>
      <c r="AI34" s="22">
        <v>3.1055275657806639E-3</v>
      </c>
      <c r="AJ34" s="20">
        <v>4.0546335636842219E-3</v>
      </c>
      <c r="AK34" s="20">
        <v>0.43496369820930825</v>
      </c>
      <c r="AL34" s="20">
        <v>5.2270533066197944E-3</v>
      </c>
      <c r="AM34" s="20">
        <v>0.15077823880934796</v>
      </c>
      <c r="AN34" s="20">
        <v>5.6425795879289746E-3</v>
      </c>
      <c r="AO34" s="20">
        <v>4.4235521713743096E-3</v>
      </c>
      <c r="AP34" s="20">
        <v>3.4941943960110273E-3</v>
      </c>
      <c r="AQ34" s="20">
        <v>0.1151492561387438</v>
      </c>
      <c r="AR34" s="20">
        <v>0.1258649084231879</v>
      </c>
      <c r="AS34" s="20">
        <v>0.12320683221828239</v>
      </c>
      <c r="AT34" s="21">
        <v>4.830008215986034E-3</v>
      </c>
      <c r="AU34" s="19">
        <v>0.20271034398878479</v>
      </c>
      <c r="AV34" s="20">
        <v>1.0393993617491195</v>
      </c>
      <c r="AW34" s="20">
        <v>0.17612722803009062</v>
      </c>
      <c r="AX34" s="22">
        <v>0.15353728285219603</v>
      </c>
      <c r="AY34" s="20">
        <v>0.19176031677659494</v>
      </c>
      <c r="AZ34" s="20">
        <v>2.2398886746975655E-2</v>
      </c>
      <c r="BA34" s="20">
        <v>2.6078757848703081E-2</v>
      </c>
      <c r="BB34" s="20">
        <v>9.5593886067103964E-2</v>
      </c>
      <c r="BC34" s="20">
        <v>0.10799634885733828</v>
      </c>
      <c r="BD34" s="20">
        <v>0.11047084289312108</v>
      </c>
      <c r="BE34" s="20">
        <v>0.13706771653443259</v>
      </c>
      <c r="BF34" s="20">
        <v>0.17831973178259364</v>
      </c>
      <c r="BG34" s="20">
        <v>8.870256864491298E-2</v>
      </c>
      <c r="BH34" s="20">
        <v>0.17831973178259364</v>
      </c>
      <c r="BI34" s="21">
        <v>8.870256864491298E-2</v>
      </c>
    </row>
    <row r="35" spans="1:61" x14ac:dyDescent="0.25">
      <c r="A35" s="18" t="s">
        <v>28</v>
      </c>
      <c r="B35" s="19">
        <v>0.44800171462129562</v>
      </c>
      <c r="C35" s="20">
        <v>5.85050963526065</v>
      </c>
      <c r="D35" s="20">
        <v>0.41361668656073508</v>
      </c>
      <c r="E35" s="20">
        <v>0.10802267084811462</v>
      </c>
      <c r="F35" s="20">
        <v>0.60459356591665503</v>
      </c>
      <c r="G35" s="20">
        <v>8.1400673270841377</v>
      </c>
      <c r="H35" s="20">
        <v>1.4860088735587107</v>
      </c>
      <c r="I35" s="20">
        <v>6.9288808302215052E-2</v>
      </c>
      <c r="J35" s="20">
        <v>0.19313368924450847</v>
      </c>
      <c r="K35" s="20">
        <v>5.5862681144461428</v>
      </c>
      <c r="L35" s="20">
        <v>0.77513937864964622</v>
      </c>
      <c r="M35" s="20">
        <v>2.0712173811113956</v>
      </c>
      <c r="N35" s="20">
        <v>2.8539075699886278</v>
      </c>
      <c r="O35" s="20">
        <v>2.7860669174508992</v>
      </c>
      <c r="P35" s="21">
        <v>0.6397345882073503</v>
      </c>
      <c r="Q35" s="19">
        <v>0.57643235010518412</v>
      </c>
      <c r="R35" s="20">
        <v>0.88799662491453191</v>
      </c>
      <c r="S35" s="20">
        <v>1.3823577528203765</v>
      </c>
      <c r="T35" s="22">
        <v>0.43698499483612885</v>
      </c>
      <c r="U35" s="20">
        <v>0.22748879370835359</v>
      </c>
      <c r="V35" s="20">
        <v>0.71021482800632041</v>
      </c>
      <c r="W35" s="20">
        <v>0.9942137932612829</v>
      </c>
      <c r="X35" s="20">
        <v>5.4379916113348331E-2</v>
      </c>
      <c r="Y35" s="20">
        <v>0.28414981022561397</v>
      </c>
      <c r="Z35" s="20">
        <v>1.2076887234808049</v>
      </c>
      <c r="AA35" s="20">
        <v>0.79467510186370782</v>
      </c>
      <c r="AB35" s="20">
        <v>0.9988524040904625</v>
      </c>
      <c r="AC35" s="20">
        <v>0.6287040578072538</v>
      </c>
      <c r="AD35" s="20">
        <v>0.67277957322189696</v>
      </c>
      <c r="AE35" s="21">
        <v>0.60858813816749902</v>
      </c>
      <c r="AF35" s="19">
        <v>0.21835816001598923</v>
      </c>
      <c r="AG35" s="20">
        <v>0.80544457361111665</v>
      </c>
      <c r="AH35" s="20">
        <v>0.75369784554674901</v>
      </c>
      <c r="AI35" s="22">
        <v>0.17174809649793385</v>
      </c>
      <c r="AJ35" s="20">
        <v>0.13814375059328832</v>
      </c>
      <c r="AK35" s="20">
        <v>0.67122942385810336</v>
      </c>
      <c r="AL35" s="20">
        <v>0.88820350133459391</v>
      </c>
      <c r="AM35" s="20">
        <v>5.0411362077462957E-3</v>
      </c>
      <c r="AN35" s="20">
        <v>0.18016887847038329</v>
      </c>
      <c r="AO35" s="20">
        <v>0.91791656590797843</v>
      </c>
      <c r="AP35" s="20">
        <v>7.3060428280230559E-4</v>
      </c>
      <c r="AQ35" s="20">
        <v>0.45963244352330151</v>
      </c>
      <c r="AR35" s="20">
        <v>0.55707481546262905</v>
      </c>
      <c r="AS35" s="20">
        <v>0.54472455117441032</v>
      </c>
      <c r="AT35" s="21">
        <v>0.44389906390889294</v>
      </c>
      <c r="AU35" s="19">
        <v>0.31838563852928553</v>
      </c>
      <c r="AV35" s="20">
        <v>2.3435154583411031E-2</v>
      </c>
      <c r="AW35" s="20">
        <v>0.58671436102033159</v>
      </c>
      <c r="AX35" s="22">
        <v>0.25050427556613153</v>
      </c>
      <c r="AY35" s="20">
        <v>8.1474283844384127E-2</v>
      </c>
      <c r="AZ35" s="20">
        <v>3.7907989342666391E-2</v>
      </c>
      <c r="BA35" s="20">
        <v>6.9957751282111416E-2</v>
      </c>
      <c r="BB35" s="20">
        <v>1.9735511962240816E-2</v>
      </c>
      <c r="BC35" s="20">
        <v>1.4591973259946557E-2</v>
      </c>
      <c r="BD35" s="20">
        <v>0.25924964759034369</v>
      </c>
      <c r="BE35" s="20">
        <v>0.33051902445904302</v>
      </c>
      <c r="BF35" s="20">
        <v>0.49958270691460877</v>
      </c>
      <c r="BG35" s="20">
        <v>5.3294931804104162E-2</v>
      </c>
      <c r="BH35" s="20">
        <v>0.49958270691460877</v>
      </c>
      <c r="BI35" s="21">
        <v>5.3294931804104162E-2</v>
      </c>
    </row>
    <row r="36" spans="1:61" x14ac:dyDescent="0.25">
      <c r="A36" s="18" t="s">
        <v>29</v>
      </c>
      <c r="B36" s="19">
        <v>8.1060428783351485E-2</v>
      </c>
      <c r="C36" s="20">
        <v>3.0987305076250213</v>
      </c>
      <c r="D36" s="20">
        <v>2.7161049415323708</v>
      </c>
      <c r="E36" s="20">
        <v>0.26319967225504282</v>
      </c>
      <c r="F36" s="20">
        <v>0.88026094667584454</v>
      </c>
      <c r="G36" s="20">
        <v>2.6800693288074351</v>
      </c>
      <c r="H36" s="20">
        <v>3.7638739415570233</v>
      </c>
      <c r="I36" s="20">
        <v>0.37258823195018498</v>
      </c>
      <c r="J36" s="20">
        <v>0.3698645308496884</v>
      </c>
      <c r="K36" s="20">
        <v>5.5525016662046509</v>
      </c>
      <c r="L36" s="20">
        <v>1.2578782171603697</v>
      </c>
      <c r="M36" s="20">
        <v>1.3443576640913633</v>
      </c>
      <c r="N36" s="20">
        <v>1.5997353134032877</v>
      </c>
      <c r="O36" s="20">
        <v>1.5670972134031185</v>
      </c>
      <c r="P36" s="21">
        <v>3.3475863561075556</v>
      </c>
      <c r="Q36" s="19">
        <v>0.52289785224241503</v>
      </c>
      <c r="R36" s="20">
        <v>1.5593635477544174</v>
      </c>
      <c r="S36" s="20">
        <v>0.83571612311885379</v>
      </c>
      <c r="T36" s="22">
        <v>0.46630117505709823</v>
      </c>
      <c r="U36" s="20">
        <v>0.605285238701048</v>
      </c>
      <c r="V36" s="20">
        <v>1.7631609762625673</v>
      </c>
      <c r="W36" s="20">
        <v>1.2338671237842511</v>
      </c>
      <c r="X36" s="20">
        <v>0.4484734206093447</v>
      </c>
      <c r="Y36" s="20">
        <v>0.67283168788714021</v>
      </c>
      <c r="Z36" s="20">
        <v>0.77724760685827532</v>
      </c>
      <c r="AA36" s="20">
        <v>1.4037767158956302</v>
      </c>
      <c r="AB36" s="20">
        <v>0.48848683107343494</v>
      </c>
      <c r="AC36" s="20">
        <v>0.88954098305530738</v>
      </c>
      <c r="AD36" s="20">
        <v>0.87850377403117164</v>
      </c>
      <c r="AE36" s="21">
        <v>0.70760330659521287</v>
      </c>
      <c r="AF36" s="19">
        <v>0.33673625914300714</v>
      </c>
      <c r="AG36" s="20">
        <v>1.3277893057930592</v>
      </c>
      <c r="AH36" s="20">
        <v>0.28185864764033586</v>
      </c>
      <c r="AI36" s="22">
        <v>0.18928811618946301</v>
      </c>
      <c r="AJ36" s="20">
        <v>0.28780743066457348</v>
      </c>
      <c r="AK36" s="20">
        <v>0.63808474207681909</v>
      </c>
      <c r="AL36" s="20">
        <v>0.68751290870259163</v>
      </c>
      <c r="AM36" s="20">
        <v>0.33703213295299578</v>
      </c>
      <c r="AN36" s="20">
        <v>0.35285805841723278</v>
      </c>
      <c r="AO36" s="20">
        <v>0.62920606085628172</v>
      </c>
      <c r="AP36" s="20">
        <v>1.1699833453988924</v>
      </c>
      <c r="AQ36" s="20">
        <v>0.30259737397605091</v>
      </c>
      <c r="AR36" s="20">
        <v>0.43253093814825599</v>
      </c>
      <c r="AS36" s="20">
        <v>0.40174547919383952</v>
      </c>
      <c r="AT36" s="21">
        <v>0.46349611194993035</v>
      </c>
      <c r="AU36" s="19">
        <v>7.5986742980591243E-2</v>
      </c>
      <c r="AV36" s="20">
        <v>5.6604097977990521E-2</v>
      </c>
      <c r="AW36" s="20">
        <v>0.37891452748052956</v>
      </c>
      <c r="AX36" s="22">
        <v>0.19885314109206748</v>
      </c>
      <c r="AY36" s="20">
        <v>0.22455514707109969</v>
      </c>
      <c r="AZ36" s="20">
        <v>0.62061928101841779</v>
      </c>
      <c r="BA36" s="20">
        <v>0.11572978564278205</v>
      </c>
      <c r="BB36" s="20">
        <v>3.7245415917870235E-2</v>
      </c>
      <c r="BC36" s="20">
        <v>0.18274084498023002</v>
      </c>
      <c r="BD36" s="20">
        <v>2.7602965549375691E-2</v>
      </c>
      <c r="BE36" s="20">
        <v>6.7215594017812144E-2</v>
      </c>
      <c r="BF36" s="20">
        <v>5.960599739435362E-2</v>
      </c>
      <c r="BG36" s="20">
        <v>0.34460897879491542</v>
      </c>
      <c r="BH36" s="20">
        <v>5.960599739435362E-2</v>
      </c>
      <c r="BI36" s="21">
        <v>0.34460897879491542</v>
      </c>
    </row>
    <row r="37" spans="1:61" x14ac:dyDescent="0.25">
      <c r="A37" s="18" t="s">
        <v>30</v>
      </c>
      <c r="B37" s="19">
        <v>0.48126517808518626</v>
      </c>
      <c r="C37" s="20">
        <v>0.75251709695038826</v>
      </c>
      <c r="D37" s="20">
        <v>0.6092432230263698</v>
      </c>
      <c r="E37" s="20">
        <v>2.7601929004658542E-2</v>
      </c>
      <c r="F37" s="20">
        <v>9.6333323316003347E-2</v>
      </c>
      <c r="G37" s="20">
        <v>3.0070363692708826</v>
      </c>
      <c r="H37" s="20">
        <v>0.46792016114016444</v>
      </c>
      <c r="I37" s="20">
        <v>5.207386444384738E-2</v>
      </c>
      <c r="J37" s="20">
        <v>0.33671765634013368</v>
      </c>
      <c r="K37" s="20">
        <v>0.90600246539307683</v>
      </c>
      <c r="L37" s="20">
        <v>2.1244066619675044</v>
      </c>
      <c r="M37" s="20">
        <v>6.2046195765872558E-2</v>
      </c>
      <c r="N37" s="20">
        <v>1.0082402984943177</v>
      </c>
      <c r="O37" s="20">
        <v>0.96993239032442635</v>
      </c>
      <c r="P37" s="21">
        <v>0.65763403041953394</v>
      </c>
      <c r="Q37" s="19">
        <v>0.25496456599478268</v>
      </c>
      <c r="R37" s="20">
        <v>1.0777526057061693</v>
      </c>
      <c r="S37" s="20">
        <v>0.83106162717873111</v>
      </c>
      <c r="T37" s="22">
        <v>0.12772413772542715</v>
      </c>
      <c r="U37" s="20">
        <v>0.40043084059231998</v>
      </c>
      <c r="V37" s="20">
        <v>1.5944605001302818</v>
      </c>
      <c r="W37" s="20">
        <v>0.54937742969683934</v>
      </c>
      <c r="X37" s="20">
        <v>0.26353343962622655</v>
      </c>
      <c r="Y37" s="20">
        <v>0.39177873529583124</v>
      </c>
      <c r="Z37" s="20">
        <v>1.6266286044577609</v>
      </c>
      <c r="AA37" s="20">
        <v>0.45249817428342798</v>
      </c>
      <c r="AB37" s="20">
        <v>0.85678431041878467</v>
      </c>
      <c r="AC37" s="20">
        <v>1.0487319035417777</v>
      </c>
      <c r="AD37" s="20">
        <v>1.0692123261791455</v>
      </c>
      <c r="AE37" s="21">
        <v>0.26464893546974066</v>
      </c>
      <c r="AF37" s="19">
        <v>2.330576235566964E-2</v>
      </c>
      <c r="AG37" s="20">
        <v>0.10175512379501381</v>
      </c>
      <c r="AH37" s="20">
        <v>0.5864389470593776</v>
      </c>
      <c r="AI37" s="22">
        <v>1.5130130300483395E-2</v>
      </c>
      <c r="AJ37" s="20">
        <v>0.27034865555506271</v>
      </c>
      <c r="AK37" s="20">
        <v>1.0655065366472722</v>
      </c>
      <c r="AL37" s="20">
        <v>4.3144380536261767E-2</v>
      </c>
      <c r="AM37" s="20">
        <v>3.6306906517491938E-2</v>
      </c>
      <c r="AN37" s="20">
        <v>1.6455336751774265E-2</v>
      </c>
      <c r="AO37" s="20">
        <v>0.83463582369490474</v>
      </c>
      <c r="AP37" s="20">
        <v>0.11013065428154756</v>
      </c>
      <c r="AQ37" s="20">
        <v>0.48351700297646716</v>
      </c>
      <c r="AR37" s="20">
        <v>0.51919191326136427</v>
      </c>
      <c r="AS37" s="20">
        <v>0.50357055113973348</v>
      </c>
      <c r="AT37" s="21">
        <v>5.4238151084219643E-2</v>
      </c>
      <c r="AU37" s="19">
        <v>0.18381442069532733</v>
      </c>
      <c r="AV37" s="20">
        <v>0.37998807081860375</v>
      </c>
      <c r="AW37" s="20">
        <v>1.5313016229043063E-2</v>
      </c>
      <c r="AX37" s="22">
        <v>9.1675173741845202E-3</v>
      </c>
      <c r="AY37" s="20">
        <v>3.3748861721253964E-2</v>
      </c>
      <c r="AZ37" s="20">
        <v>0.36813562724396443</v>
      </c>
      <c r="BA37" s="20">
        <v>0.4454014504084024</v>
      </c>
      <c r="BB37" s="20">
        <v>0.13098909773851411</v>
      </c>
      <c r="BC37" s="20">
        <v>8.0675765829272869E-2</v>
      </c>
      <c r="BD37" s="20">
        <v>0.24415058951205268</v>
      </c>
      <c r="BE37" s="20">
        <v>6.6040274084608414E-2</v>
      </c>
      <c r="BF37" s="20">
        <v>0.23194660437134071</v>
      </c>
      <c r="BG37" s="20">
        <v>0.17476307507219629</v>
      </c>
      <c r="BH37" s="20">
        <v>0.23194660437134071</v>
      </c>
      <c r="BI37" s="21">
        <v>0.17476307507219629</v>
      </c>
    </row>
    <row r="38" spans="1:61" x14ac:dyDescent="0.25">
      <c r="A38" s="18" t="s">
        <v>31</v>
      </c>
      <c r="B38" s="19">
        <v>0.13824608371913497</v>
      </c>
      <c r="C38" s="20">
        <v>2.7240589899342571</v>
      </c>
      <c r="D38" s="20">
        <v>1.108541192839898</v>
      </c>
      <c r="E38" s="20">
        <v>3.7539617215156668E-2</v>
      </c>
      <c r="F38" s="20">
        <v>2.7428403519040325E-2</v>
      </c>
      <c r="G38" s="20">
        <v>1.4997047032842159</v>
      </c>
      <c r="H38" s="20">
        <v>2.2309063512653289</v>
      </c>
      <c r="I38" s="20">
        <v>0.15539034214834993</v>
      </c>
      <c r="J38" s="20">
        <v>0.26297045335371305</v>
      </c>
      <c r="K38" s="20">
        <v>3.6103558305366654</v>
      </c>
      <c r="L38" s="20">
        <v>3.0223510909351377</v>
      </c>
      <c r="M38" s="20">
        <v>0.98624897114018251</v>
      </c>
      <c r="N38" s="20">
        <v>0.90273795039488169</v>
      </c>
      <c r="O38" s="20">
        <v>0.87684845415696278</v>
      </c>
      <c r="P38" s="21">
        <v>0.45151342980232978</v>
      </c>
      <c r="Q38" s="19">
        <v>0.70668856412558012</v>
      </c>
      <c r="R38" s="20">
        <v>0.64182169973642067</v>
      </c>
      <c r="S38" s="20">
        <v>1.0658244874959306</v>
      </c>
      <c r="T38" s="22">
        <v>0.63608657813345859</v>
      </c>
      <c r="U38" s="20">
        <v>0.50504038653537286</v>
      </c>
      <c r="V38" s="20">
        <v>1.1334687284605642</v>
      </c>
      <c r="W38" s="20">
        <v>1.7509780946910369</v>
      </c>
      <c r="X38" s="20">
        <v>0.57493085867174654</v>
      </c>
      <c r="Y38" s="20">
        <v>0.48106271556622382</v>
      </c>
      <c r="Z38" s="20">
        <v>0.66099665579455835</v>
      </c>
      <c r="AA38" s="20">
        <v>1.073257691436587</v>
      </c>
      <c r="AB38" s="20">
        <v>0.80456917563136121</v>
      </c>
      <c r="AC38" s="20">
        <v>0.53227545873806037</v>
      </c>
      <c r="AD38" s="20">
        <v>0.65087439164541083</v>
      </c>
      <c r="AE38" s="21">
        <v>1.162270447644451</v>
      </c>
      <c r="AF38" s="19">
        <v>0.24517282657169867</v>
      </c>
      <c r="AG38" s="20">
        <v>0.21618004335239091</v>
      </c>
      <c r="AH38" s="20">
        <v>0.11685814363278726</v>
      </c>
      <c r="AI38" s="22">
        <v>0.16722644836215719</v>
      </c>
      <c r="AJ38" s="20">
        <v>4.2454398490340675E-2</v>
      </c>
      <c r="AK38" s="20">
        <v>0.13799415417408925</v>
      </c>
      <c r="AL38" s="20">
        <v>0.68790846949336282</v>
      </c>
      <c r="AM38" s="20">
        <v>0.21666159871590462</v>
      </c>
      <c r="AN38" s="20">
        <v>0.19318617835695431</v>
      </c>
      <c r="AO38" s="20">
        <v>8.8913398644623623E-2</v>
      </c>
      <c r="AP38" s="20">
        <v>8.6560724810273187E-2</v>
      </c>
      <c r="AQ38" s="20">
        <v>0.1068193643155483</v>
      </c>
      <c r="AR38" s="20">
        <v>9.5427817926151959E-2</v>
      </c>
      <c r="AS38" s="20">
        <v>8.5108304046275673E-2</v>
      </c>
      <c r="AT38" s="21">
        <v>0.43545365248417622</v>
      </c>
      <c r="AU38" s="19">
        <v>0.13793786916102338</v>
      </c>
      <c r="AV38" s="20">
        <v>0.22937884937623082</v>
      </c>
      <c r="AW38" s="20">
        <v>0.50455837646774992</v>
      </c>
      <c r="AX38" s="22">
        <v>0.172269825128985</v>
      </c>
      <c r="AY38" s="20">
        <v>0.17931020665751751</v>
      </c>
      <c r="AZ38" s="20">
        <v>0.64537146852488592</v>
      </c>
      <c r="BA38" s="20">
        <v>0.45136311661216871</v>
      </c>
      <c r="BB38" s="20">
        <v>7.9666040814969363E-2</v>
      </c>
      <c r="BC38" s="20">
        <v>0.11004342424272645</v>
      </c>
      <c r="BD38" s="20">
        <v>9.2599692120768864E-2</v>
      </c>
      <c r="BE38" s="20">
        <v>0.25332909371079948</v>
      </c>
      <c r="BF38" s="20">
        <v>0.28269250977277088</v>
      </c>
      <c r="BG38" s="20">
        <v>0.16282042009856759</v>
      </c>
      <c r="BH38" s="20">
        <v>0.28269250977277088</v>
      </c>
      <c r="BI38" s="21">
        <v>0.16282042009856759</v>
      </c>
    </row>
    <row r="39" spans="1:61" ht="15.75" thickBot="1" x14ac:dyDescent="0.3">
      <c r="A39" s="24" t="s">
        <v>32</v>
      </c>
      <c r="B39" s="43">
        <v>0.39344773783554193</v>
      </c>
      <c r="C39" s="44">
        <v>0.82700174176628583</v>
      </c>
      <c r="D39" s="44">
        <v>0.9171009485807643</v>
      </c>
      <c r="E39" s="44">
        <v>0.21666644720938538</v>
      </c>
      <c r="F39" s="44">
        <v>0.34958096554658619</v>
      </c>
      <c r="G39" s="44">
        <v>1.0094242607162367</v>
      </c>
      <c r="H39" s="44">
        <v>0.57743399149939856</v>
      </c>
      <c r="I39" s="44">
        <v>0.21620575129286371</v>
      </c>
      <c r="J39" s="44">
        <v>0.22701541132830522</v>
      </c>
      <c r="K39" s="44">
        <v>0.81363869605478112</v>
      </c>
      <c r="L39" s="44">
        <v>2.4375182452536928</v>
      </c>
      <c r="M39" s="44">
        <v>0.71329170303807887</v>
      </c>
      <c r="N39" s="44">
        <v>0.44200499963571566</v>
      </c>
      <c r="O39" s="44">
        <v>0.4251358687207028</v>
      </c>
      <c r="P39" s="45">
        <v>1.5576634437489785</v>
      </c>
      <c r="Q39" s="43">
        <v>2.0247325586716051E-2</v>
      </c>
      <c r="R39" s="44">
        <v>2.9492322077317498E-2</v>
      </c>
      <c r="S39" s="44">
        <v>3.6685139599074393E-2</v>
      </c>
      <c r="T39" s="46">
        <v>1.893129604099893E-2</v>
      </c>
      <c r="U39" s="44">
        <v>0.11176478164367212</v>
      </c>
      <c r="V39" s="44">
        <v>0.26731228386137534</v>
      </c>
      <c r="W39" s="44">
        <v>0.35156877996902752</v>
      </c>
      <c r="X39" s="44">
        <v>9.2644285094486439E-2</v>
      </c>
      <c r="Y39" s="44">
        <v>0.18342320344202606</v>
      </c>
      <c r="Z39" s="44">
        <v>0.28295988722891002</v>
      </c>
      <c r="AA39" s="44">
        <v>0.8021399717097315</v>
      </c>
      <c r="AB39" s="44">
        <v>2.5954256501260185E-2</v>
      </c>
      <c r="AC39" s="44">
        <v>0.32789593370612213</v>
      </c>
      <c r="AD39" s="44">
        <v>0.14764406435334079</v>
      </c>
      <c r="AE39" s="45">
        <v>0.22255683445807414</v>
      </c>
      <c r="AF39" s="43">
        <v>0</v>
      </c>
      <c r="AG39" s="44">
        <v>0</v>
      </c>
      <c r="AH39" s="44">
        <v>0</v>
      </c>
      <c r="AI39" s="46">
        <v>0</v>
      </c>
      <c r="AJ39" s="44">
        <v>0</v>
      </c>
      <c r="AK39" s="44">
        <v>0.24749352204348168</v>
      </c>
      <c r="AL39" s="44">
        <v>0.34038006045864139</v>
      </c>
      <c r="AM39" s="44">
        <v>2.4025840649684473E-2</v>
      </c>
      <c r="AN39" s="44">
        <v>3.7949628298350219E-2</v>
      </c>
      <c r="AO39" s="44">
        <v>0.12135278123470188</v>
      </c>
      <c r="AP39" s="44">
        <v>0.60455916131710796</v>
      </c>
      <c r="AQ39" s="44">
        <v>0</v>
      </c>
      <c r="AR39" s="44">
        <v>0.14459285954663817</v>
      </c>
      <c r="AS39" s="44">
        <v>0.13593251267415618</v>
      </c>
      <c r="AT39" s="45">
        <v>8.19041540272573E-2</v>
      </c>
      <c r="AU39" s="43">
        <v>9.4361072406475253E-3</v>
      </c>
      <c r="AV39" s="44">
        <v>1.2008532935517619E-2</v>
      </c>
      <c r="AW39" s="44">
        <v>1.3440201294555783E-2</v>
      </c>
      <c r="AX39" s="46">
        <v>7.8507736862935187E-3</v>
      </c>
      <c r="AY39" s="44">
        <v>0.10084112180739346</v>
      </c>
      <c r="AZ39" s="44">
        <v>1.4998748214114078E-2</v>
      </c>
      <c r="BA39" s="44">
        <v>0</v>
      </c>
      <c r="BB39" s="44">
        <v>6.1056740133182526E-2</v>
      </c>
      <c r="BC39" s="44">
        <v>0.13644544780298948</v>
      </c>
      <c r="BD39" s="44">
        <v>0.14411932974337502</v>
      </c>
      <c r="BE39" s="44">
        <v>0.17607563215535565</v>
      </c>
      <c r="BF39" s="44">
        <v>1.0578451579150104E-2</v>
      </c>
      <c r="BG39" s="44">
        <v>0.17245460656891395</v>
      </c>
      <c r="BH39" s="44">
        <v>1.0578451579150104E-2</v>
      </c>
      <c r="BI39" s="45">
        <v>0.17245460656891395</v>
      </c>
    </row>
    <row r="40" spans="1:61" x14ac:dyDescent="0.25">
      <c r="T40"/>
    </row>
    <row r="41" spans="1:61" x14ac:dyDescent="0.25">
      <c r="A41" s="47" t="s">
        <v>35</v>
      </c>
      <c r="T41"/>
    </row>
    <row r="42" spans="1:61" x14ac:dyDescent="0.25">
      <c r="Q42" s="48"/>
      <c r="R42" s="48"/>
      <c r="S42" s="48"/>
      <c r="T42" s="4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</row>
    <row r="43" spans="1:61" x14ac:dyDescent="0.25">
      <c r="Q43" s="48"/>
      <c r="R43" s="48"/>
      <c r="S43" s="48"/>
      <c r="T43" s="49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</row>
    <row r="44" spans="1:61" x14ac:dyDescent="0.25">
      <c r="Q44" s="48"/>
      <c r="R44" s="48"/>
      <c r="S44" s="48"/>
      <c r="T44" s="4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</row>
    <row r="45" spans="1:61" x14ac:dyDescent="0.25">
      <c r="Q45" s="48"/>
      <c r="R45" s="48"/>
      <c r="S45" s="48"/>
      <c r="T45" s="4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</row>
    <row r="46" spans="1:61" x14ac:dyDescent="0.25">
      <c r="Q46" s="48"/>
      <c r="R46" s="48"/>
      <c r="S46" s="48"/>
      <c r="T46" s="49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</row>
    <row r="47" spans="1:61" x14ac:dyDescent="0.25">
      <c r="Q47" s="48"/>
      <c r="R47" s="48"/>
      <c r="S47" s="48"/>
      <c r="T47" s="49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</row>
    <row r="48" spans="1:61" x14ac:dyDescent="0.25">
      <c r="Q48" s="48"/>
      <c r="R48" s="48"/>
      <c r="S48" s="48"/>
      <c r="T48" s="49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</row>
    <row r="49" spans="17:31" x14ac:dyDescent="0.25">
      <c r="Q49" s="48"/>
      <c r="R49" s="48"/>
      <c r="S49" s="48"/>
      <c r="T49" s="49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</row>
    <row r="50" spans="17:31" x14ac:dyDescent="0.25">
      <c r="Q50" s="48"/>
      <c r="R50" s="48"/>
      <c r="S50" s="48"/>
      <c r="T50" s="49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</row>
    <row r="51" spans="17:31" x14ac:dyDescent="0.25">
      <c r="Q51" s="48"/>
      <c r="R51" s="48"/>
      <c r="S51" s="48"/>
      <c r="T51" s="49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</row>
    <row r="6017" spans="1:2" x14ac:dyDescent="0.25">
      <c r="A6017" t="s">
        <v>36</v>
      </c>
      <c r="B6017">
        <v>2.4974937122957595E-2</v>
      </c>
    </row>
    <row r="6018" spans="1:2" x14ac:dyDescent="0.25">
      <c r="A6018" t="s">
        <v>37</v>
      </c>
    </row>
    <row r="6019" spans="1:2" x14ac:dyDescent="0.25">
      <c r="A6019" t="s">
        <v>38</v>
      </c>
    </row>
    <row r="6020" spans="1:2" x14ac:dyDescent="0.25">
      <c r="A6020" t="s">
        <v>39</v>
      </c>
    </row>
    <row r="6021" spans="1:2" x14ac:dyDescent="0.25">
      <c r="A6021" t="s">
        <v>40</v>
      </c>
    </row>
    <row r="6022" spans="1:2" x14ac:dyDescent="0.25">
      <c r="A6022" t="s">
        <v>41</v>
      </c>
    </row>
  </sheetData>
  <mergeCells count="4">
    <mergeCell ref="B3:P3"/>
    <mergeCell ref="Q3:AE3"/>
    <mergeCell ref="AF3:AT3"/>
    <mergeCell ref="AU3:BI3"/>
  </mergeCells>
  <conditionalFormatting sqref="B16:C16">
    <cfRule type="expression" dxfId="1" priority="1">
      <formula>Settings.CanvasVisible=TRUE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6022"/>
  <sheetViews>
    <sheetView zoomScale="70" zoomScaleNormal="70" workbookViewId="0">
      <selection activeCell="AC46" sqref="AC46"/>
    </sheetView>
  </sheetViews>
  <sheetFormatPr baseColWidth="10" defaultColWidth="11.42578125" defaultRowHeight="15" x14ac:dyDescent="0.25"/>
  <cols>
    <col min="1" max="1" width="30.7109375" bestFit="1" customWidth="1"/>
    <col min="2" max="19" width="8.7109375" customWidth="1"/>
    <col min="20" max="20" width="8.7109375" style="2" customWidth="1"/>
    <col min="21" max="31" width="8.7109375" customWidth="1"/>
    <col min="32" max="46" width="9.85546875" customWidth="1"/>
    <col min="47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47</v>
      </c>
    </row>
    <row r="3" spans="1:61" x14ac:dyDescent="0.25">
      <c r="A3" s="3" t="s">
        <v>2</v>
      </c>
      <c r="B3" s="125" t="s">
        <v>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125" t="s">
        <v>4</v>
      </c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7"/>
      <c r="AF3" s="125" t="s">
        <v>5</v>
      </c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7"/>
      <c r="AU3" s="125" t="s">
        <v>6</v>
      </c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</row>
    <row r="4" spans="1:61" x14ac:dyDescent="0.25">
      <c r="A4" s="4"/>
      <c r="B4" s="5" t="s">
        <v>7</v>
      </c>
      <c r="C4" s="6" t="s">
        <v>8</v>
      </c>
      <c r="D4" s="7" t="s">
        <v>9</v>
      </c>
      <c r="E4" s="6" t="s">
        <v>10</v>
      </c>
      <c r="F4" s="6" t="s">
        <v>11</v>
      </c>
      <c r="G4" s="6" t="s">
        <v>12</v>
      </c>
      <c r="H4" s="7" t="s">
        <v>13</v>
      </c>
      <c r="I4" s="6" t="s">
        <v>14</v>
      </c>
      <c r="J4" s="7" t="s">
        <v>15</v>
      </c>
      <c r="K4" s="6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8" t="s">
        <v>21</v>
      </c>
      <c r="Q4" s="5" t="s">
        <v>7</v>
      </c>
      <c r="R4" s="6" t="s">
        <v>8</v>
      </c>
      <c r="S4" s="7" t="s">
        <v>9</v>
      </c>
      <c r="T4" s="9" t="s">
        <v>10</v>
      </c>
      <c r="U4" s="6" t="s">
        <v>11</v>
      </c>
      <c r="V4" s="6" t="s">
        <v>12</v>
      </c>
      <c r="W4" s="7" t="s">
        <v>13</v>
      </c>
      <c r="X4" s="6" t="s">
        <v>14</v>
      </c>
      <c r="Y4" s="7" t="s">
        <v>15</v>
      </c>
      <c r="Z4" s="6" t="s">
        <v>16</v>
      </c>
      <c r="AA4" s="7" t="s">
        <v>17</v>
      </c>
      <c r="AB4" s="10" t="s">
        <v>18</v>
      </c>
      <c r="AC4" s="10" t="s">
        <v>19</v>
      </c>
      <c r="AD4" s="10" t="s">
        <v>20</v>
      </c>
      <c r="AE4" s="8" t="s">
        <v>21</v>
      </c>
      <c r="AF4" s="5" t="s">
        <v>7</v>
      </c>
      <c r="AG4" s="6" t="s">
        <v>8</v>
      </c>
      <c r="AH4" s="7" t="s">
        <v>9</v>
      </c>
      <c r="AI4" s="6" t="s">
        <v>10</v>
      </c>
      <c r="AJ4" s="6" t="s">
        <v>11</v>
      </c>
      <c r="AK4" s="6" t="s">
        <v>12</v>
      </c>
      <c r="AL4" s="7" t="s">
        <v>13</v>
      </c>
      <c r="AM4" s="6" t="s">
        <v>14</v>
      </c>
      <c r="AN4" s="7" t="s">
        <v>15</v>
      </c>
      <c r="AO4" s="6" t="s">
        <v>16</v>
      </c>
      <c r="AP4" s="7" t="s">
        <v>17</v>
      </c>
      <c r="AQ4" s="10" t="s">
        <v>18</v>
      </c>
      <c r="AR4" s="10" t="s">
        <v>19</v>
      </c>
      <c r="AS4" s="10" t="s">
        <v>20</v>
      </c>
      <c r="AT4" s="8" t="s">
        <v>21</v>
      </c>
      <c r="AU4" s="5" t="s">
        <v>7</v>
      </c>
      <c r="AV4" s="6" t="s">
        <v>8</v>
      </c>
      <c r="AW4" s="7" t="s">
        <v>9</v>
      </c>
      <c r="AX4" s="6" t="s">
        <v>10</v>
      </c>
      <c r="AY4" s="6" t="s">
        <v>11</v>
      </c>
      <c r="AZ4" s="6" t="s">
        <v>12</v>
      </c>
      <c r="BA4" s="7" t="s">
        <v>13</v>
      </c>
      <c r="BB4" s="6" t="s">
        <v>14</v>
      </c>
      <c r="BC4" s="7" t="s">
        <v>15</v>
      </c>
      <c r="BD4" s="6" t="s">
        <v>16</v>
      </c>
      <c r="BE4" s="7" t="s">
        <v>17</v>
      </c>
      <c r="BF4" s="7" t="s">
        <v>18</v>
      </c>
      <c r="BG4" s="7" t="s">
        <v>19</v>
      </c>
      <c r="BH4" s="7" t="s">
        <v>20</v>
      </c>
      <c r="BI4" s="8" t="s">
        <v>21</v>
      </c>
    </row>
    <row r="5" spans="1:61" x14ac:dyDescent="0.25">
      <c r="A5" s="11" t="s">
        <v>22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2"/>
      <c r="R5" s="13"/>
      <c r="S5" s="13"/>
      <c r="T5" s="13"/>
      <c r="U5" s="15"/>
      <c r="V5" s="15"/>
      <c r="W5" s="15"/>
      <c r="X5" s="16"/>
      <c r="Y5" s="16"/>
      <c r="Z5" s="16"/>
      <c r="AA5" s="16"/>
      <c r="AB5" s="16"/>
      <c r="AC5" s="16"/>
      <c r="AD5" s="16"/>
      <c r="AE5" s="17"/>
      <c r="AF5" s="12"/>
      <c r="AG5" s="13"/>
      <c r="AH5" s="13"/>
      <c r="AI5" s="13"/>
      <c r="AJ5" s="15"/>
      <c r="AK5" s="15"/>
      <c r="AL5" s="15"/>
      <c r="AM5" s="16"/>
      <c r="AN5" s="16"/>
      <c r="AO5" s="16"/>
      <c r="AP5" s="16"/>
      <c r="AQ5" s="16"/>
      <c r="AR5" s="16"/>
      <c r="AS5" s="16"/>
      <c r="AT5" s="17"/>
      <c r="AU5" s="12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4"/>
    </row>
    <row r="6" spans="1:61" x14ac:dyDescent="0.25">
      <c r="A6" s="18" t="s">
        <v>23</v>
      </c>
      <c r="B6" s="19">
        <v>0</v>
      </c>
      <c r="C6" s="20">
        <v>0</v>
      </c>
      <c r="D6" s="20">
        <v>8.1438447294563884E-4</v>
      </c>
      <c r="E6" s="20">
        <v>0</v>
      </c>
      <c r="F6" s="20">
        <v>0</v>
      </c>
      <c r="G6" s="20">
        <v>1.1643823210538437E-2</v>
      </c>
      <c r="H6" s="20">
        <v>1.702224239673173E-3</v>
      </c>
      <c r="I6" s="20">
        <v>0</v>
      </c>
      <c r="J6" s="20">
        <v>0</v>
      </c>
      <c r="K6" s="20">
        <v>0</v>
      </c>
      <c r="L6" s="20">
        <v>0</v>
      </c>
      <c r="M6" s="20">
        <v>1.7304413620477006E-4</v>
      </c>
      <c r="N6" s="20">
        <v>3.8823362242934345E-4</v>
      </c>
      <c r="O6" s="20">
        <v>0</v>
      </c>
      <c r="P6" s="21">
        <v>0</v>
      </c>
      <c r="Q6" s="19">
        <v>0</v>
      </c>
      <c r="R6" s="20">
        <v>0</v>
      </c>
      <c r="S6" s="20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3">
        <v>0</v>
      </c>
      <c r="AF6" s="19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1">
        <v>0</v>
      </c>
      <c r="AU6" s="19">
        <v>0</v>
      </c>
      <c r="AV6" s="20">
        <v>0</v>
      </c>
      <c r="AW6" s="20">
        <v>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0</v>
      </c>
      <c r="BG6" s="20">
        <v>0</v>
      </c>
      <c r="BH6" s="20">
        <v>0</v>
      </c>
      <c r="BI6" s="21">
        <v>0</v>
      </c>
    </row>
    <row r="7" spans="1:61" x14ac:dyDescent="0.25">
      <c r="A7" s="18" t="s">
        <v>24</v>
      </c>
      <c r="B7" s="19">
        <v>0</v>
      </c>
      <c r="C7" s="20">
        <v>8.3674393648276767E-4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1.7304413620477006E-4</v>
      </c>
      <c r="N7" s="20">
        <v>0</v>
      </c>
      <c r="O7" s="20">
        <v>0</v>
      </c>
      <c r="P7" s="21">
        <v>0</v>
      </c>
      <c r="Q7" s="19">
        <v>6.766206587172761E-4</v>
      </c>
      <c r="R7" s="20">
        <v>0</v>
      </c>
      <c r="S7" s="20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2.9813960884083317E-3</v>
      </c>
      <c r="AB7" s="22">
        <v>2.1630517025596256E-4</v>
      </c>
      <c r="AC7" s="22">
        <v>0</v>
      </c>
      <c r="AD7" s="22">
        <v>0</v>
      </c>
      <c r="AE7" s="23">
        <v>0</v>
      </c>
      <c r="AF7" s="19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2.9813960884083317E-3</v>
      </c>
      <c r="AQ7" s="20">
        <v>0</v>
      </c>
      <c r="AR7" s="20">
        <v>0</v>
      </c>
      <c r="AS7" s="20">
        <v>0</v>
      </c>
      <c r="AT7" s="21">
        <v>0</v>
      </c>
      <c r="AU7" s="19">
        <v>0</v>
      </c>
      <c r="AV7" s="20">
        <v>0</v>
      </c>
      <c r="AW7" s="20">
        <v>0</v>
      </c>
      <c r="AX7" s="20">
        <v>0</v>
      </c>
      <c r="AY7" s="20">
        <v>0</v>
      </c>
      <c r="AZ7" s="20">
        <v>0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1">
        <v>0</v>
      </c>
    </row>
    <row r="8" spans="1:61" x14ac:dyDescent="0.25">
      <c r="A8" s="18" t="s">
        <v>25</v>
      </c>
      <c r="B8" s="19">
        <v>0</v>
      </c>
      <c r="C8" s="20">
        <v>0</v>
      </c>
      <c r="D8" s="20">
        <v>0</v>
      </c>
      <c r="E8" s="20">
        <v>0</v>
      </c>
      <c r="F8" s="20">
        <v>0</v>
      </c>
      <c r="G8" s="20">
        <v>6.2229766269655415E-2</v>
      </c>
      <c r="H8" s="20">
        <v>0</v>
      </c>
      <c r="I8" s="20">
        <v>2.8544542331080535E-3</v>
      </c>
      <c r="J8" s="20">
        <v>1.2091606007109866E-2</v>
      </c>
      <c r="K8" s="20">
        <v>0</v>
      </c>
      <c r="L8" s="20">
        <v>3.1091702064829745E-2</v>
      </c>
      <c r="M8" s="20">
        <v>0</v>
      </c>
      <c r="N8" s="20">
        <v>7.7646724485868691E-4</v>
      </c>
      <c r="O8" s="20">
        <v>0</v>
      </c>
      <c r="P8" s="21">
        <v>9.9590728160775122E-3</v>
      </c>
      <c r="Q8" s="19">
        <v>0</v>
      </c>
      <c r="R8" s="20">
        <v>0</v>
      </c>
      <c r="S8" s="20">
        <v>0</v>
      </c>
      <c r="T8" s="22">
        <v>0</v>
      </c>
      <c r="U8" s="22">
        <v>0</v>
      </c>
      <c r="V8" s="22">
        <v>0</v>
      </c>
      <c r="W8" s="22">
        <v>0</v>
      </c>
      <c r="X8" s="22">
        <v>7.6118779549548099E-4</v>
      </c>
      <c r="Y8" s="22">
        <v>8.0610706714065764E-4</v>
      </c>
      <c r="Z8" s="22">
        <v>0</v>
      </c>
      <c r="AA8" s="22">
        <v>1.817231901506031E-2</v>
      </c>
      <c r="AB8" s="22">
        <v>0</v>
      </c>
      <c r="AC8" s="22">
        <v>2.070579319623165E-4</v>
      </c>
      <c r="AD8" s="22">
        <v>0</v>
      </c>
      <c r="AE8" s="23">
        <v>4.1448164321247448E-3</v>
      </c>
      <c r="AF8" s="19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7.6118779549548099E-4</v>
      </c>
      <c r="AN8" s="20">
        <v>8.0610706714065764E-4</v>
      </c>
      <c r="AO8" s="20">
        <v>0</v>
      </c>
      <c r="AP8" s="20">
        <v>1.817231901506031E-2</v>
      </c>
      <c r="AQ8" s="20">
        <v>0</v>
      </c>
      <c r="AR8" s="20">
        <v>2.070579319623165E-4</v>
      </c>
      <c r="AS8" s="20">
        <v>0</v>
      </c>
      <c r="AT8" s="21">
        <v>4.1448164321247448E-3</v>
      </c>
      <c r="AU8" s="19">
        <v>0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1">
        <v>0</v>
      </c>
    </row>
    <row r="9" spans="1:61" x14ac:dyDescent="0.25">
      <c r="A9" s="18" t="s">
        <v>26</v>
      </c>
      <c r="B9" s="19">
        <v>5.4129652697382095E-4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8.6246028143440769E-3</v>
      </c>
      <c r="I9" s="20">
        <v>0</v>
      </c>
      <c r="J9" s="20">
        <v>0</v>
      </c>
      <c r="K9" s="20">
        <v>0</v>
      </c>
      <c r="L9" s="20">
        <v>3.2653385730186486E-3</v>
      </c>
      <c r="M9" s="20">
        <v>1.7304413620477006E-4</v>
      </c>
      <c r="N9" s="20">
        <v>0</v>
      </c>
      <c r="O9" s="20">
        <v>0</v>
      </c>
      <c r="P9" s="21">
        <v>6.6201929124214663E-4</v>
      </c>
      <c r="Q9" s="19">
        <v>3.8567377546884739E-2</v>
      </c>
      <c r="R9" s="20">
        <v>1.7780808650258814E-2</v>
      </c>
      <c r="S9" s="20">
        <v>2.7994466257506335E-2</v>
      </c>
      <c r="T9" s="22">
        <v>8.7839892735889477E-2</v>
      </c>
      <c r="U9" s="22">
        <v>5.4552265731682266E-2</v>
      </c>
      <c r="V9" s="22">
        <v>1.7465734815807654E-2</v>
      </c>
      <c r="W9" s="22">
        <v>3.1207444394008171E-2</v>
      </c>
      <c r="X9" s="22">
        <v>9.3245504948196417E-2</v>
      </c>
      <c r="Y9" s="22">
        <v>0.19961226250070535</v>
      </c>
      <c r="Z9" s="22">
        <v>3.3726209256674348E-2</v>
      </c>
      <c r="AA9" s="22">
        <v>7.7374327056311476E-2</v>
      </c>
      <c r="AB9" s="22">
        <v>4.4883322828112235E-2</v>
      </c>
      <c r="AC9" s="22">
        <v>5.2152716613008465E-2</v>
      </c>
      <c r="AD9" s="22">
        <v>5.2122142456408352E-2</v>
      </c>
      <c r="AE9" s="23">
        <v>0.10249785635275151</v>
      </c>
      <c r="AF9" s="19">
        <v>0</v>
      </c>
      <c r="AG9" s="20">
        <v>0</v>
      </c>
      <c r="AH9" s="20">
        <v>0</v>
      </c>
      <c r="AI9" s="20">
        <v>0</v>
      </c>
      <c r="AJ9" s="20">
        <v>6.0421813310407573E-4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1">
        <v>0</v>
      </c>
      <c r="AU9" s="19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1.6042750380482928E-2</v>
      </c>
      <c r="BF9" s="20">
        <v>0</v>
      </c>
      <c r="BG9" s="20">
        <v>0</v>
      </c>
      <c r="BH9" s="20">
        <v>0</v>
      </c>
      <c r="BI9" s="21">
        <v>0</v>
      </c>
    </row>
    <row r="10" spans="1:61" x14ac:dyDescent="0.25">
      <c r="A10" s="18" t="s">
        <v>27</v>
      </c>
      <c r="B10" s="19">
        <v>4.7363446110209326E-3</v>
      </c>
      <c r="C10" s="20">
        <v>0</v>
      </c>
      <c r="D10" s="20">
        <v>0</v>
      </c>
      <c r="E10" s="20">
        <v>0</v>
      </c>
      <c r="F10" s="20">
        <v>3.8842594270976295E-3</v>
      </c>
      <c r="G10" s="20">
        <v>0</v>
      </c>
      <c r="H10" s="20">
        <v>1.5546981389014978E-2</v>
      </c>
      <c r="I10" s="20">
        <v>2.1884149120495076E-3</v>
      </c>
      <c r="J10" s="20">
        <v>0.75602766559454426</v>
      </c>
      <c r="K10" s="20">
        <v>0.22920056494841953</v>
      </c>
      <c r="L10" s="20">
        <v>3.1943529518660696E-2</v>
      </c>
      <c r="M10" s="20">
        <v>1.514136191791738E-3</v>
      </c>
      <c r="N10" s="20">
        <v>1.7988157839226245E-2</v>
      </c>
      <c r="O10" s="20">
        <v>1.1444479966562214E-3</v>
      </c>
      <c r="P10" s="21">
        <v>0.11507622288635229</v>
      </c>
      <c r="Q10" s="19">
        <v>7.1721789824031268E-2</v>
      </c>
      <c r="R10" s="20">
        <v>5.3342425950776443E-2</v>
      </c>
      <c r="S10" s="20">
        <v>6.0060854879740867E-2</v>
      </c>
      <c r="T10" s="22">
        <v>0.11808664825343633</v>
      </c>
      <c r="U10" s="22">
        <v>0.11652778281292889</v>
      </c>
      <c r="V10" s="22">
        <v>6.4041027657961408E-2</v>
      </c>
      <c r="W10" s="22">
        <v>5.7308216068996824E-2</v>
      </c>
      <c r="X10" s="22">
        <v>0.13387390353276771</v>
      </c>
      <c r="Y10" s="22">
        <v>2.5190845848145553E-3</v>
      </c>
      <c r="Z10" s="22">
        <v>1.1012639757281418E-3</v>
      </c>
      <c r="AA10" s="22">
        <v>0</v>
      </c>
      <c r="AB10" s="22">
        <v>7.7545403536762578E-2</v>
      </c>
      <c r="AC10" s="22">
        <v>9.7239581297802899E-2</v>
      </c>
      <c r="AD10" s="22">
        <v>9.3919373638635575E-2</v>
      </c>
      <c r="AE10" s="23">
        <v>4.121789674168496E-2</v>
      </c>
      <c r="AF10" s="19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1">
        <v>0</v>
      </c>
      <c r="AU10" s="19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1.1012639757281418E-3</v>
      </c>
      <c r="BE10" s="20">
        <v>0</v>
      </c>
      <c r="BF10" s="20">
        <v>0</v>
      </c>
      <c r="BG10" s="20">
        <v>0</v>
      </c>
      <c r="BH10" s="20">
        <v>0</v>
      </c>
      <c r="BI10" s="21">
        <v>0</v>
      </c>
    </row>
    <row r="11" spans="1:61" x14ac:dyDescent="0.25">
      <c r="A11" s="18" t="s">
        <v>28</v>
      </c>
      <c r="B11" s="19">
        <v>1.9382475389615095</v>
      </c>
      <c r="C11" s="20">
        <v>0.90462478832993232</v>
      </c>
      <c r="D11" s="20">
        <v>0.42704285800086933</v>
      </c>
      <c r="E11" s="20">
        <v>3.8199580523078276</v>
      </c>
      <c r="F11" s="20">
        <v>0.46015526679683255</v>
      </c>
      <c r="G11" s="20">
        <v>0.50003751898590065</v>
      </c>
      <c r="H11" s="20">
        <v>2.6466182478438491</v>
      </c>
      <c r="I11" s="20">
        <v>0.33425659069695307</v>
      </c>
      <c r="J11" s="20">
        <v>0.14832370035388104</v>
      </c>
      <c r="K11" s="20">
        <v>0.52199912449513919</v>
      </c>
      <c r="L11" s="20">
        <v>0.84600663289644051</v>
      </c>
      <c r="M11" s="20">
        <v>0.50258506308972883</v>
      </c>
      <c r="N11" s="20">
        <v>1.1587997162271046</v>
      </c>
      <c r="O11" s="20">
        <v>1.005099013411189</v>
      </c>
      <c r="P11" s="21">
        <v>0.61429633537782158</v>
      </c>
      <c r="Q11" s="19">
        <v>0.13464751108473796</v>
      </c>
      <c r="R11" s="20">
        <v>8.0745789870587073E-2</v>
      </c>
      <c r="S11" s="20">
        <v>0.10027108823143178</v>
      </c>
      <c r="T11" s="22">
        <v>0.18007178010857344</v>
      </c>
      <c r="U11" s="22">
        <v>0.16659157098440944</v>
      </c>
      <c r="V11" s="22">
        <v>6.7922302061474218E-2</v>
      </c>
      <c r="W11" s="22">
        <v>9.6232410349523373E-2</v>
      </c>
      <c r="X11" s="22">
        <v>0.20361773529504118</v>
      </c>
      <c r="Y11" s="22">
        <v>0.16182599372848702</v>
      </c>
      <c r="Z11" s="22">
        <v>9.5396991897450295E-2</v>
      </c>
      <c r="AA11" s="22">
        <v>0.13572450764373167</v>
      </c>
      <c r="AB11" s="22">
        <v>0.12744700631481315</v>
      </c>
      <c r="AC11" s="22">
        <v>0.13627000147269955</v>
      </c>
      <c r="AD11" s="22">
        <v>0.13554244969093684</v>
      </c>
      <c r="AE11" s="23">
        <v>0.14996176119006888</v>
      </c>
      <c r="AF11" s="19">
        <v>0</v>
      </c>
      <c r="AG11" s="20">
        <v>7.3215094442242177E-4</v>
      </c>
      <c r="AH11" s="20">
        <v>0</v>
      </c>
      <c r="AI11" s="20">
        <v>2.3202990534008541E-3</v>
      </c>
      <c r="AJ11" s="20">
        <v>0</v>
      </c>
      <c r="AK11" s="20">
        <v>0</v>
      </c>
      <c r="AL11" s="20">
        <v>3.1774852473899226E-3</v>
      </c>
      <c r="AM11" s="20">
        <v>1.4272271165540269E-2</v>
      </c>
      <c r="AN11" s="20">
        <v>2.1160310512442263E-3</v>
      </c>
      <c r="AO11" s="20">
        <v>3.8544239150484967E-3</v>
      </c>
      <c r="AP11" s="20">
        <v>9.3701019921404709E-3</v>
      </c>
      <c r="AQ11" s="20">
        <v>1.5141361917917379E-4</v>
      </c>
      <c r="AR11" s="20">
        <v>0</v>
      </c>
      <c r="AS11" s="20">
        <v>6.9662051970378696E-4</v>
      </c>
      <c r="AT11" s="21">
        <v>2.3026757956248582E-3</v>
      </c>
      <c r="AU11" s="19">
        <v>0.13363258009666204</v>
      </c>
      <c r="AV11" s="20">
        <v>8.0013638926164657E-2</v>
      </c>
      <c r="AW11" s="20">
        <v>0.10027108823143178</v>
      </c>
      <c r="AX11" s="20">
        <v>0.17775148105517258</v>
      </c>
      <c r="AY11" s="20">
        <v>0.16659157098440944</v>
      </c>
      <c r="AZ11" s="20">
        <v>6.7922302061474218E-2</v>
      </c>
      <c r="BA11" s="20">
        <v>9.3054925102133451E-2</v>
      </c>
      <c r="BB11" s="20">
        <v>0.1893454641295009</v>
      </c>
      <c r="BC11" s="20">
        <v>0.1597099626772428</v>
      </c>
      <c r="BD11" s="20">
        <v>9.1542567982401804E-2</v>
      </c>
      <c r="BE11" s="20">
        <v>0.1263544056515912</v>
      </c>
      <c r="BF11" s="20">
        <v>0.12697113494025003</v>
      </c>
      <c r="BG11" s="20">
        <v>0.13627000147269955</v>
      </c>
      <c r="BH11" s="20">
        <v>0.12697113494025003</v>
      </c>
      <c r="BI11" s="21">
        <v>0.13627000147269955</v>
      </c>
    </row>
    <row r="12" spans="1:61" x14ac:dyDescent="0.25">
      <c r="A12" s="18" t="s">
        <v>29</v>
      </c>
      <c r="B12" s="19">
        <v>1.9536068279143914</v>
      </c>
      <c r="C12" s="20">
        <v>3.3431058052248384</v>
      </c>
      <c r="D12" s="20">
        <v>3.9289978897262348</v>
      </c>
      <c r="E12" s="20">
        <v>0.85776483934829439</v>
      </c>
      <c r="F12" s="20">
        <v>2.3581770566290503</v>
      </c>
      <c r="G12" s="20">
        <v>1.7875856144445503</v>
      </c>
      <c r="H12" s="20">
        <v>2.9017249205628688</v>
      </c>
      <c r="I12" s="20">
        <v>3.9787286070548786</v>
      </c>
      <c r="J12" s="20">
        <v>2.6181349906894633</v>
      </c>
      <c r="K12" s="20">
        <v>2.1401688788306781</v>
      </c>
      <c r="L12" s="20">
        <v>2.4839288553710559</v>
      </c>
      <c r="M12" s="20">
        <v>3.552747529903109</v>
      </c>
      <c r="N12" s="20">
        <v>2.5306102799604422</v>
      </c>
      <c r="O12" s="20">
        <v>3.1782067246271524</v>
      </c>
      <c r="P12" s="21">
        <v>2.4153054254783592</v>
      </c>
      <c r="Q12" s="19">
        <v>0.10555282275989508</v>
      </c>
      <c r="R12" s="20">
        <v>0.16096861478087243</v>
      </c>
      <c r="S12" s="20">
        <v>0.2240575281191689</v>
      </c>
      <c r="T12" s="22">
        <v>0.34050388608657534</v>
      </c>
      <c r="U12" s="22">
        <v>0.52273500201118317</v>
      </c>
      <c r="V12" s="22">
        <v>0.24374403254060462</v>
      </c>
      <c r="W12" s="22">
        <v>0.14037675896504767</v>
      </c>
      <c r="X12" s="22">
        <v>0.30818590870123286</v>
      </c>
      <c r="Y12" s="22">
        <v>3.2445809452411475E-2</v>
      </c>
      <c r="Z12" s="22">
        <v>0.21928918916686627</v>
      </c>
      <c r="AA12" s="22">
        <v>7.6806442087090837E-2</v>
      </c>
      <c r="AB12" s="22">
        <v>0.1634401866454053</v>
      </c>
      <c r="AC12" s="22">
        <v>0.38132306395010113</v>
      </c>
      <c r="AD12" s="22">
        <v>0.32815802338903394</v>
      </c>
      <c r="AE12" s="23">
        <v>0.21308386143763533</v>
      </c>
      <c r="AF12" s="19">
        <v>7.6119824105693568E-2</v>
      </c>
      <c r="AG12" s="20">
        <v>0.11923601094879441</v>
      </c>
      <c r="AH12" s="20">
        <v>0.11686417186769918</v>
      </c>
      <c r="AI12" s="20">
        <v>0.10681662427977504</v>
      </c>
      <c r="AJ12" s="20">
        <v>0.13197850364516167</v>
      </c>
      <c r="AK12" s="20">
        <v>0.14580654175863131</v>
      </c>
      <c r="AL12" s="20">
        <v>0.13084430322287791</v>
      </c>
      <c r="AM12" s="20">
        <v>3.9962359263512749E-2</v>
      </c>
      <c r="AN12" s="20">
        <v>3.2445809452411475E-2</v>
      </c>
      <c r="AO12" s="20">
        <v>2.9045837359829744E-2</v>
      </c>
      <c r="AP12" s="20">
        <v>7.1411534879494809E-2</v>
      </c>
      <c r="AQ12" s="20">
        <v>0.10043049054984342</v>
      </c>
      <c r="AR12" s="20">
        <v>0.11424421396020815</v>
      </c>
      <c r="AS12" s="20">
        <v>0.12728252067159196</v>
      </c>
      <c r="AT12" s="21">
        <v>4.4815827672348804E-2</v>
      </c>
      <c r="AU12" s="19">
        <v>0</v>
      </c>
      <c r="AV12" s="20">
        <v>0</v>
      </c>
      <c r="AW12" s="20">
        <v>0</v>
      </c>
      <c r="AX12" s="20">
        <v>9.5132261189435019E-2</v>
      </c>
      <c r="AY12" s="20">
        <v>0.10021389321911885</v>
      </c>
      <c r="AZ12" s="20">
        <v>6.4429155098312679E-2</v>
      </c>
      <c r="BA12" s="20">
        <v>0</v>
      </c>
      <c r="BB12" s="20">
        <v>0.10570995509943491</v>
      </c>
      <c r="BC12" s="20">
        <v>0</v>
      </c>
      <c r="BD12" s="20">
        <v>6.2496730622572064E-2</v>
      </c>
      <c r="BE12" s="20">
        <v>0</v>
      </c>
      <c r="BF12" s="20">
        <v>0</v>
      </c>
      <c r="BG12" s="20">
        <v>8.7947856600993954E-2</v>
      </c>
      <c r="BH12" s="20">
        <v>0</v>
      </c>
      <c r="BI12" s="21">
        <v>8.7947856600993954E-2</v>
      </c>
    </row>
    <row r="13" spans="1:61" x14ac:dyDescent="0.25">
      <c r="A13" s="18" t="s">
        <v>30</v>
      </c>
      <c r="B13" s="19">
        <v>0.73318614578604036</v>
      </c>
      <c r="C13" s="20">
        <v>2.4803182137190438</v>
      </c>
      <c r="D13" s="20">
        <v>3.2788136861382604</v>
      </c>
      <c r="E13" s="20">
        <v>0.72219308037101593</v>
      </c>
      <c r="F13" s="20">
        <v>1.215773200681558</v>
      </c>
      <c r="G13" s="20">
        <v>3.6949732321441973</v>
      </c>
      <c r="H13" s="20">
        <v>2.0288243304584661</v>
      </c>
      <c r="I13" s="20">
        <v>0.68982643966777968</v>
      </c>
      <c r="J13" s="20">
        <v>1.5297896866661829</v>
      </c>
      <c r="K13" s="20">
        <v>4.687117138695938</v>
      </c>
      <c r="L13" s="20">
        <v>0.81846421188923968</v>
      </c>
      <c r="M13" s="20">
        <v>1.6417778727597814</v>
      </c>
      <c r="N13" s="20">
        <v>1.3736223206380078</v>
      </c>
      <c r="O13" s="20">
        <v>0.77275119078570098</v>
      </c>
      <c r="P13" s="21">
        <v>1.4792964980042997</v>
      </c>
      <c r="Q13" s="19">
        <v>0.58405895260475282</v>
      </c>
      <c r="R13" s="20">
        <v>0.37590721346488337</v>
      </c>
      <c r="S13" s="20">
        <v>0.39375489266921637</v>
      </c>
      <c r="T13" s="22">
        <v>0.27934743246479565</v>
      </c>
      <c r="U13" s="22">
        <v>0.30616595973145094</v>
      </c>
      <c r="V13" s="22">
        <v>0.25461160087044049</v>
      </c>
      <c r="W13" s="22">
        <v>0.4454153427144803</v>
      </c>
      <c r="X13" s="22">
        <v>0.33292451205483597</v>
      </c>
      <c r="Y13" s="22">
        <v>0.68448566338581107</v>
      </c>
      <c r="Z13" s="22">
        <v>0.27765617988045777</v>
      </c>
      <c r="AA13" s="22">
        <v>0.42889512300388427</v>
      </c>
      <c r="AB13" s="22">
        <v>0.41054721314581694</v>
      </c>
      <c r="AC13" s="22">
        <v>0.29821518650872636</v>
      </c>
      <c r="AD13" s="22">
        <v>0.33099426407639942</v>
      </c>
      <c r="AE13" s="23">
        <v>0.40622079379567028</v>
      </c>
      <c r="AF13" s="19">
        <v>0.260092981210921</v>
      </c>
      <c r="AG13" s="20">
        <v>0.2423419626038216</v>
      </c>
      <c r="AH13" s="20">
        <v>0.28981907430952925</v>
      </c>
      <c r="AI13" s="20">
        <v>0.25755319492749473</v>
      </c>
      <c r="AJ13" s="20">
        <v>0.23245134749275376</v>
      </c>
      <c r="AK13" s="20">
        <v>8.357677548897588E-2</v>
      </c>
      <c r="AL13" s="20">
        <v>0.23558783477076714</v>
      </c>
      <c r="AM13" s="20">
        <v>0.29229611347026468</v>
      </c>
      <c r="AN13" s="20">
        <v>0.19003974107841007</v>
      </c>
      <c r="AO13" s="20">
        <v>0.18253450397693952</v>
      </c>
      <c r="AP13" s="20">
        <v>0.21508643209231537</v>
      </c>
      <c r="AQ13" s="20">
        <v>0.26335154478663442</v>
      </c>
      <c r="AR13" s="20">
        <v>0.21502966234286572</v>
      </c>
      <c r="AS13" s="20">
        <v>0.20766755278455393</v>
      </c>
      <c r="AT13" s="21">
        <v>0.22750436860773599</v>
      </c>
      <c r="AU13" s="19">
        <v>0.10068115401713071</v>
      </c>
      <c r="AV13" s="20">
        <v>5.8467482561733404E-2</v>
      </c>
      <c r="AW13" s="20">
        <v>7.0342458850679551E-2</v>
      </c>
      <c r="AX13" s="20">
        <v>0</v>
      </c>
      <c r="AY13" s="20">
        <v>0</v>
      </c>
      <c r="AZ13" s="20">
        <v>0</v>
      </c>
      <c r="BA13" s="20">
        <v>7.1266454834316845E-2</v>
      </c>
      <c r="BB13" s="20">
        <v>0</v>
      </c>
      <c r="BC13" s="20">
        <v>0.12101682345449123</v>
      </c>
      <c r="BD13" s="20">
        <v>0</v>
      </c>
      <c r="BE13" s="20">
        <v>6.502282897576267E-2</v>
      </c>
      <c r="BF13" s="20">
        <v>8.4056189161467065E-2</v>
      </c>
      <c r="BG13" s="20">
        <v>0</v>
      </c>
      <c r="BH13" s="20">
        <v>8.4056189161467065E-2</v>
      </c>
      <c r="BI13" s="21">
        <v>0</v>
      </c>
    </row>
    <row r="14" spans="1:61" x14ac:dyDescent="0.25">
      <c r="A14" s="18" t="s">
        <v>31</v>
      </c>
      <c r="B14" s="19">
        <v>3.0670537838995418</v>
      </c>
      <c r="C14" s="20">
        <v>5.1140743467906153</v>
      </c>
      <c r="D14" s="20">
        <v>1.5355219237390019</v>
      </c>
      <c r="E14" s="20">
        <v>3.3321980441536336</v>
      </c>
      <c r="F14" s="20">
        <v>3.2199647481877771</v>
      </c>
      <c r="G14" s="20">
        <v>5.6297885222953337</v>
      </c>
      <c r="H14" s="20">
        <v>5.0122560145256472</v>
      </c>
      <c r="I14" s="20">
        <v>3.1614983601160422</v>
      </c>
      <c r="J14" s="20">
        <v>4.8052042272254605</v>
      </c>
      <c r="K14" s="20">
        <v>4.6079637904404764</v>
      </c>
      <c r="L14" s="20">
        <v>5.7423108375167518</v>
      </c>
      <c r="M14" s="20">
        <v>3.6278054239819277</v>
      </c>
      <c r="N14" s="20">
        <v>4.6177542341405928</v>
      </c>
      <c r="O14" s="20">
        <v>4.869153518990994</v>
      </c>
      <c r="P14" s="21">
        <v>5.482296884565999</v>
      </c>
      <c r="Q14" s="19">
        <v>0.28783442821832933</v>
      </c>
      <c r="R14" s="20">
        <v>0.41293313265424586</v>
      </c>
      <c r="S14" s="20">
        <v>0.52700855205494657</v>
      </c>
      <c r="T14" s="22">
        <v>0.77580856206924287</v>
      </c>
      <c r="U14" s="22">
        <v>0.46024158367299028</v>
      </c>
      <c r="V14" s="22">
        <v>0.35448972885417018</v>
      </c>
      <c r="W14" s="22">
        <v>1.4491602360417613</v>
      </c>
      <c r="X14" s="22">
        <v>0.57812213067881768</v>
      </c>
      <c r="Y14" s="22">
        <v>0.57989327142431069</v>
      </c>
      <c r="Z14" s="22">
        <v>0.6145052984563032</v>
      </c>
      <c r="AA14" s="22">
        <v>0.44905503941121688</v>
      </c>
      <c r="AB14" s="22">
        <v>0.56812552967728569</v>
      </c>
      <c r="AC14" s="22">
        <v>0.78040134556597074</v>
      </c>
      <c r="AD14" s="22">
        <v>0.67870742062568978</v>
      </c>
      <c r="AE14" s="23">
        <v>0.538106549990084</v>
      </c>
      <c r="AF14" s="19">
        <v>2.7470798743921415E-2</v>
      </c>
      <c r="AG14" s="20">
        <v>3.6607547221121091E-2</v>
      </c>
      <c r="AH14" s="20">
        <v>0.16888298007710179</v>
      </c>
      <c r="AI14" s="20">
        <v>0.24073102679033861</v>
      </c>
      <c r="AJ14" s="20">
        <v>2.9002470388995633E-2</v>
      </c>
      <c r="AK14" s="20">
        <v>7.4261716920545132E-2</v>
      </c>
      <c r="AL14" s="20">
        <v>1.1098502042669087</v>
      </c>
      <c r="AM14" s="20">
        <v>4.5956713153039654E-2</v>
      </c>
      <c r="AN14" s="20">
        <v>3.3856496819907621E-2</v>
      </c>
      <c r="AO14" s="20">
        <v>3.1798997299150096E-2</v>
      </c>
      <c r="AP14" s="20">
        <v>2.2857370011130546E-2</v>
      </c>
      <c r="AQ14" s="20">
        <v>0.14157173393252748</v>
      </c>
      <c r="AR14" s="20">
        <v>0.39768064057512409</v>
      </c>
      <c r="AS14" s="20">
        <v>0.28354943082371653</v>
      </c>
      <c r="AT14" s="21">
        <v>3.3043397667216715E-2</v>
      </c>
      <c r="AU14" s="19">
        <v>3.7281798295321918E-2</v>
      </c>
      <c r="AV14" s="20">
        <v>1.579354180111224E-2</v>
      </c>
      <c r="AW14" s="20">
        <v>5.7108711165312923E-2</v>
      </c>
      <c r="AX14" s="20">
        <v>0.14526729430756063</v>
      </c>
      <c r="AY14" s="20">
        <v>0.17686327924717873</v>
      </c>
      <c r="AZ14" s="20">
        <v>8.7458049892488704E-2</v>
      </c>
      <c r="BA14" s="20">
        <v>9.373581479800272E-2</v>
      </c>
      <c r="BB14" s="20">
        <v>0.22293287560573896</v>
      </c>
      <c r="BC14" s="20">
        <v>0.22309013083117701</v>
      </c>
      <c r="BD14" s="20">
        <v>0.18487468992536182</v>
      </c>
      <c r="BE14" s="20">
        <v>0.15517456783953842</v>
      </c>
      <c r="BF14" s="20">
        <v>6.5562097104582245E-2</v>
      </c>
      <c r="BG14" s="20">
        <v>0.15076405671006168</v>
      </c>
      <c r="BH14" s="20">
        <v>6.5562097104582245E-2</v>
      </c>
      <c r="BI14" s="21">
        <v>0.15076405671006168</v>
      </c>
    </row>
    <row r="15" spans="1:61" ht="15.75" thickBot="1" x14ac:dyDescent="0.3">
      <c r="A15" s="24" t="s">
        <v>32</v>
      </c>
      <c r="B15" s="19">
        <v>8.1219514010445639</v>
      </c>
      <c r="C15" s="20">
        <v>9.093105543742352</v>
      </c>
      <c r="D15" s="20">
        <v>8.0141540021397919</v>
      </c>
      <c r="E15" s="20">
        <v>8.633998513351246</v>
      </c>
      <c r="F15" s="20">
        <v>9.8202710004643841</v>
      </c>
      <c r="G15" s="20">
        <v>9.4307205456554311</v>
      </c>
      <c r="H15" s="20">
        <v>7.8462324103495273</v>
      </c>
      <c r="I15" s="20">
        <v>8.9323484831905944</v>
      </c>
      <c r="J15" s="20">
        <v>9.7528878785680337</v>
      </c>
      <c r="K15" s="20">
        <v>7.3535525399276986</v>
      </c>
      <c r="L15" s="20">
        <v>8.9192013265792891</v>
      </c>
      <c r="M15" s="20">
        <v>8.2445580863741128</v>
      </c>
      <c r="N15" s="20">
        <v>8.9642884596520442</v>
      </c>
      <c r="O15" s="20">
        <v>8.8567088909925626</v>
      </c>
      <c r="P15" s="21">
        <v>8.5744738601682862</v>
      </c>
      <c r="Q15" s="19">
        <v>4.3221174437542169</v>
      </c>
      <c r="R15" s="20">
        <v>5.3286991664984438</v>
      </c>
      <c r="S15" s="20">
        <v>4.5128097587691407</v>
      </c>
      <c r="T15" s="22">
        <v>5.7361935991235908</v>
      </c>
      <c r="U15" s="22">
        <v>5.5211726665527276</v>
      </c>
      <c r="V15" s="22">
        <v>4.1036714268340946</v>
      </c>
      <c r="W15" s="22">
        <v>5.8659782115297352</v>
      </c>
      <c r="X15" s="22">
        <v>6.0561052494364835</v>
      </c>
      <c r="Y15" s="22">
        <v>5.1990882929070645</v>
      </c>
      <c r="Z15" s="22">
        <v>4.2365625146261614</v>
      </c>
      <c r="AA15" s="22">
        <v>4.8061524657565373</v>
      </c>
      <c r="AB15" s="22">
        <v>4.9148644480389549</v>
      </c>
      <c r="AC15" s="22">
        <v>5.3595392753955906</v>
      </c>
      <c r="AD15" s="22">
        <v>5.4524736870258153</v>
      </c>
      <c r="AE15" s="23">
        <v>5.1968802196982979</v>
      </c>
      <c r="AF15" s="19">
        <v>1.5617081423853443</v>
      </c>
      <c r="AG15" s="20">
        <v>1.2899453710802464</v>
      </c>
      <c r="AH15" s="20">
        <v>1.6469907984734369</v>
      </c>
      <c r="AI15" s="20">
        <v>1.9437476641632301</v>
      </c>
      <c r="AJ15" s="20">
        <v>1.9404033760256605</v>
      </c>
      <c r="AK15" s="20">
        <v>1.2742223866732563</v>
      </c>
      <c r="AL15" s="20">
        <v>1.8885610531093964</v>
      </c>
      <c r="AM15" s="20">
        <v>2.6265736368315946</v>
      </c>
      <c r="AN15" s="20">
        <v>2.1587547258026807</v>
      </c>
      <c r="AO15" s="20">
        <v>1.4306795624678226</v>
      </c>
      <c r="AP15" s="20">
        <v>1.6613474774549666</v>
      </c>
      <c r="AQ15" s="20">
        <v>1.5974569433743337</v>
      </c>
      <c r="AR15" s="20">
        <v>1.8780930896226959</v>
      </c>
      <c r="AS15" s="20">
        <v>1.8614197872570688</v>
      </c>
      <c r="AT15" s="21">
        <v>2.0490072732893343</v>
      </c>
      <c r="AU15" s="19">
        <v>1.5595429562774492</v>
      </c>
      <c r="AV15" s="20">
        <v>1.3376397754597649</v>
      </c>
      <c r="AW15" s="20">
        <v>1.2803141895296624</v>
      </c>
      <c r="AX15" s="20">
        <v>2.0276099013790039</v>
      </c>
      <c r="AY15" s="20">
        <v>2.0997443294128209</v>
      </c>
      <c r="AZ15" s="20">
        <v>1.1501509815742963</v>
      </c>
      <c r="BA15" s="20">
        <v>1.0594643667725827</v>
      </c>
      <c r="BB15" s="20">
        <v>1.567856561771817</v>
      </c>
      <c r="BC15" s="20">
        <v>1.6300492531418027</v>
      </c>
      <c r="BD15" s="20">
        <v>1.4478868120885748</v>
      </c>
      <c r="BE15" s="20">
        <v>0.98698407650546305</v>
      </c>
      <c r="BF15" s="20">
        <v>1.5761725146211476</v>
      </c>
      <c r="BG15" s="20">
        <v>1.5296145901301181</v>
      </c>
      <c r="BH15" s="20">
        <v>1.5761725146211476</v>
      </c>
      <c r="BI15" s="21">
        <v>1.5296145901301181</v>
      </c>
    </row>
    <row r="16" spans="1:61" ht="16.5" thickBot="1" x14ac:dyDescent="0.3">
      <c r="A16" s="25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30"/>
      <c r="R16" s="31"/>
      <c r="S16" s="31"/>
      <c r="T16" s="32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3"/>
      <c r="AF16" s="30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3"/>
      <c r="AU16" s="34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9"/>
    </row>
    <row r="17" spans="1:61" x14ac:dyDescent="0.25">
      <c r="A17" s="35" t="s">
        <v>33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2"/>
      <c r="R17" s="13"/>
      <c r="S17" s="13"/>
      <c r="T17" s="13"/>
      <c r="U17" s="15"/>
      <c r="V17" s="15"/>
      <c r="W17" s="15"/>
      <c r="X17" s="16"/>
      <c r="Y17" s="16"/>
      <c r="Z17" s="16"/>
      <c r="AA17" s="16"/>
      <c r="AB17" s="16"/>
      <c r="AC17" s="16"/>
      <c r="AD17" s="16"/>
      <c r="AE17" s="17"/>
      <c r="AF17" s="12"/>
      <c r="AG17" s="13"/>
      <c r="AH17" s="13"/>
      <c r="AI17" s="13"/>
      <c r="AJ17" s="15"/>
      <c r="AK17" s="15"/>
      <c r="AL17" s="15"/>
      <c r="AM17" s="16"/>
      <c r="AN17" s="16"/>
      <c r="AO17" s="16"/>
      <c r="AP17" s="16"/>
      <c r="AQ17" s="16"/>
      <c r="AR17" s="16"/>
      <c r="AS17" s="16"/>
      <c r="AT17" s="17"/>
      <c r="AU17" s="12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4"/>
    </row>
    <row r="18" spans="1:61" x14ac:dyDescent="0.25">
      <c r="A18" s="18" t="s">
        <v>23</v>
      </c>
      <c r="B18" s="19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1">
        <v>0</v>
      </c>
      <c r="Q18" s="19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1">
        <v>0</v>
      </c>
      <c r="AF18" s="19">
        <v>0</v>
      </c>
      <c r="AG18" s="20">
        <v>0</v>
      </c>
      <c r="AH18" s="20">
        <v>0</v>
      </c>
      <c r="AI18" s="22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1">
        <v>0</v>
      </c>
      <c r="AU18" s="19">
        <v>0</v>
      </c>
      <c r="AV18" s="20">
        <v>0</v>
      </c>
      <c r="AW18" s="20">
        <v>0</v>
      </c>
      <c r="AX18" s="22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1">
        <v>0</v>
      </c>
    </row>
    <row r="19" spans="1:61" x14ac:dyDescent="0.25">
      <c r="A19" s="18" t="s">
        <v>24</v>
      </c>
      <c r="B19" s="19">
        <v>18.396639089864021</v>
      </c>
      <c r="C19" s="20">
        <v>4.847885181997035</v>
      </c>
      <c r="D19" s="20">
        <v>8.5021738975524688</v>
      </c>
      <c r="E19" s="20">
        <v>7.4506459961168146</v>
      </c>
      <c r="F19" s="20">
        <v>0.35346760786588433</v>
      </c>
      <c r="G19" s="20">
        <v>0.59383498373746024</v>
      </c>
      <c r="H19" s="20">
        <v>0.72514752610077171</v>
      </c>
      <c r="I19" s="20">
        <v>5.74173468989685</v>
      </c>
      <c r="J19" s="20">
        <v>1.5099393001378445</v>
      </c>
      <c r="K19" s="20">
        <v>1.2079489233768057</v>
      </c>
      <c r="L19" s="20">
        <v>3.7075789927992182</v>
      </c>
      <c r="M19" s="20">
        <v>10.635076305974911</v>
      </c>
      <c r="N19" s="20">
        <v>1.9520386535747387</v>
      </c>
      <c r="O19" s="20">
        <v>2.6119537593250746</v>
      </c>
      <c r="P19" s="21">
        <v>3.1725115774221484</v>
      </c>
      <c r="Q19" s="19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1.1357699384412694E-3</v>
      </c>
      <c r="AB19" s="20">
        <v>0</v>
      </c>
      <c r="AC19" s="20">
        <v>0</v>
      </c>
      <c r="AD19" s="20">
        <v>0</v>
      </c>
      <c r="AE19" s="21">
        <v>0</v>
      </c>
      <c r="AF19" s="19">
        <v>0</v>
      </c>
      <c r="AG19" s="20">
        <v>0</v>
      </c>
      <c r="AH19" s="20">
        <v>0</v>
      </c>
      <c r="AI19" s="22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1">
        <v>0</v>
      </c>
      <c r="AU19" s="19">
        <v>0</v>
      </c>
      <c r="AV19" s="20">
        <v>0</v>
      </c>
      <c r="AW19" s="20">
        <v>0</v>
      </c>
      <c r="AX19" s="22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1">
        <v>0</v>
      </c>
    </row>
    <row r="20" spans="1:61" x14ac:dyDescent="0.25">
      <c r="A20" s="18" t="s">
        <v>25</v>
      </c>
      <c r="B20" s="19">
        <v>0</v>
      </c>
      <c r="C20" s="20">
        <v>8.3674393648276767E-4</v>
      </c>
      <c r="D20" s="20">
        <v>2.3413553597187117E-3</v>
      </c>
      <c r="E20" s="20">
        <v>0</v>
      </c>
      <c r="F20" s="20">
        <v>6.9053500926180079E-4</v>
      </c>
      <c r="G20" s="20">
        <v>8.2412393167922052E-2</v>
      </c>
      <c r="H20" s="20">
        <v>0</v>
      </c>
      <c r="I20" s="20">
        <v>2.3592064236638066</v>
      </c>
      <c r="J20" s="20">
        <v>0.7073589514159272</v>
      </c>
      <c r="K20" s="20">
        <v>0.53067157830399836</v>
      </c>
      <c r="L20" s="20">
        <v>3.1233673307134908E-2</v>
      </c>
      <c r="M20" s="20">
        <v>3.2445775538394387E-4</v>
      </c>
      <c r="N20" s="20">
        <v>1.7599924216796902E-3</v>
      </c>
      <c r="O20" s="20">
        <v>0</v>
      </c>
      <c r="P20" s="21">
        <v>1.0524379723903412</v>
      </c>
      <c r="Q20" s="19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5.0428691451575615E-3</v>
      </c>
      <c r="Y20" s="20">
        <v>1.511450750888733E-3</v>
      </c>
      <c r="Z20" s="20">
        <v>0</v>
      </c>
      <c r="AA20" s="20">
        <v>2.12956863457738E-2</v>
      </c>
      <c r="AB20" s="20">
        <v>0</v>
      </c>
      <c r="AC20" s="20">
        <v>1.3717587992503467E-3</v>
      </c>
      <c r="AD20" s="20">
        <v>0</v>
      </c>
      <c r="AE20" s="21">
        <v>6.2747915430777391E-3</v>
      </c>
      <c r="AF20" s="19">
        <v>0</v>
      </c>
      <c r="AG20" s="20">
        <v>0</v>
      </c>
      <c r="AH20" s="20">
        <v>0</v>
      </c>
      <c r="AI20" s="22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1.3203325534379754E-2</v>
      </c>
      <c r="AQ20" s="20">
        <v>0</v>
      </c>
      <c r="AR20" s="20">
        <v>0</v>
      </c>
      <c r="AS20" s="20">
        <v>0</v>
      </c>
      <c r="AT20" s="21">
        <v>2.6768606124138975E-3</v>
      </c>
      <c r="AU20" s="19">
        <v>0</v>
      </c>
      <c r="AV20" s="20">
        <v>0</v>
      </c>
      <c r="AW20" s="20">
        <v>0</v>
      </c>
      <c r="AX20" s="22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1.1357699384412694E-3</v>
      </c>
      <c r="BF20" s="20">
        <v>0</v>
      </c>
      <c r="BG20" s="20">
        <v>0</v>
      </c>
      <c r="BH20" s="20">
        <v>0</v>
      </c>
      <c r="BI20" s="21">
        <v>0</v>
      </c>
    </row>
    <row r="21" spans="1:61" x14ac:dyDescent="0.25">
      <c r="A21" s="18" t="s">
        <v>26</v>
      </c>
      <c r="B21" s="19">
        <v>3.5860894912015636E-3</v>
      </c>
      <c r="C21" s="20">
        <v>1.5688948809051894E-3</v>
      </c>
      <c r="D21" s="20">
        <v>1.6287689458912777E-2</v>
      </c>
      <c r="E21" s="20">
        <v>1.6573564667148959E-3</v>
      </c>
      <c r="F21" s="20">
        <v>1.5623354584548246E-2</v>
      </c>
      <c r="G21" s="20">
        <v>1.332570878539399E-2</v>
      </c>
      <c r="H21" s="20">
        <v>6.2414888788016338E-3</v>
      </c>
      <c r="I21" s="20">
        <v>7.2312840572070691E-3</v>
      </c>
      <c r="J21" s="20">
        <v>0.11880002901985443</v>
      </c>
      <c r="K21" s="20">
        <v>2.4916097450849214E-2</v>
      </c>
      <c r="L21" s="20">
        <v>2.2715398768825387E-3</v>
      </c>
      <c r="M21" s="20">
        <v>5.3643682223478723E-3</v>
      </c>
      <c r="N21" s="20">
        <v>0.81166709329228071</v>
      </c>
      <c r="O21" s="20">
        <v>4.8017057251011032E-3</v>
      </c>
      <c r="P21" s="21">
        <v>4.3175171167966092E-4</v>
      </c>
      <c r="Q21" s="19">
        <v>0</v>
      </c>
      <c r="R21" s="20">
        <v>0</v>
      </c>
      <c r="S21" s="20">
        <v>0</v>
      </c>
      <c r="T21" s="20">
        <v>0</v>
      </c>
      <c r="U21" s="20">
        <v>2.6758231608894779E-3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1.6042750380482928E-2</v>
      </c>
      <c r="AB21" s="20">
        <v>0</v>
      </c>
      <c r="AC21" s="20">
        <v>8.0234948635397624E-4</v>
      </c>
      <c r="AD21" s="20">
        <v>0</v>
      </c>
      <c r="AE21" s="21">
        <v>3.2525295613201125E-3</v>
      </c>
      <c r="AF21" s="19">
        <v>0</v>
      </c>
      <c r="AG21" s="20">
        <v>0</v>
      </c>
      <c r="AH21" s="20">
        <v>0</v>
      </c>
      <c r="AI21" s="22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1.6042750380482928E-2</v>
      </c>
      <c r="AQ21" s="20">
        <v>0</v>
      </c>
      <c r="AR21" s="20">
        <v>0</v>
      </c>
      <c r="AS21" s="20">
        <v>0</v>
      </c>
      <c r="AT21" s="21">
        <v>3.2525295613201125E-3</v>
      </c>
      <c r="AU21" s="19">
        <v>0</v>
      </c>
      <c r="AV21" s="20">
        <v>0</v>
      </c>
      <c r="AW21" s="20">
        <v>0</v>
      </c>
      <c r="AX21" s="22">
        <v>0</v>
      </c>
      <c r="AY21" s="20">
        <v>2.6758231608894779E-3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8.0234948635397624E-4</v>
      </c>
      <c r="BH21" s="20">
        <v>0</v>
      </c>
      <c r="BI21" s="21">
        <v>8.0234948635397624E-4</v>
      </c>
    </row>
    <row r="22" spans="1:61" x14ac:dyDescent="0.25">
      <c r="A22" s="18" t="s">
        <v>27</v>
      </c>
      <c r="B22" s="19">
        <v>4.1273860181753842E-3</v>
      </c>
      <c r="C22" s="20">
        <v>0.16400181155062246</v>
      </c>
      <c r="D22" s="20">
        <v>5.8228489815613169E-2</v>
      </c>
      <c r="E22" s="20">
        <v>8.2039145102387346E-3</v>
      </c>
      <c r="F22" s="20">
        <v>1.95939308878036E-2</v>
      </c>
      <c r="G22" s="20">
        <v>0.25875162690085418</v>
      </c>
      <c r="H22" s="20">
        <v>0.17578302315024966</v>
      </c>
      <c r="I22" s="20">
        <v>7.0124425660021167E-2</v>
      </c>
      <c r="J22" s="20">
        <v>2.1160310512442263E-3</v>
      </c>
      <c r="K22" s="20">
        <v>0.20345851951577423</v>
      </c>
      <c r="L22" s="20">
        <v>0.19066737841582812</v>
      </c>
      <c r="M22" s="20">
        <v>6.2555455238024388E-2</v>
      </c>
      <c r="N22" s="20">
        <v>8.8310207981927999E-2</v>
      </c>
      <c r="O22" s="20">
        <v>7.0906017184135459E-2</v>
      </c>
      <c r="P22" s="21">
        <v>0.13755609534113997</v>
      </c>
      <c r="Q22" s="19">
        <v>0</v>
      </c>
      <c r="R22" s="20">
        <v>0</v>
      </c>
      <c r="S22" s="20">
        <v>7.1258641382743399E-4</v>
      </c>
      <c r="T22" s="20">
        <v>0</v>
      </c>
      <c r="U22" s="20">
        <v>0</v>
      </c>
      <c r="V22" s="20">
        <v>0</v>
      </c>
      <c r="W22" s="20">
        <v>1.702224239673173E-3</v>
      </c>
      <c r="X22" s="20">
        <v>0</v>
      </c>
      <c r="Y22" s="20">
        <v>7.0534368374807551E-4</v>
      </c>
      <c r="Z22" s="20">
        <v>0</v>
      </c>
      <c r="AA22" s="20">
        <v>1.7178520318924195E-2</v>
      </c>
      <c r="AB22" s="20">
        <v>0</v>
      </c>
      <c r="AC22" s="20">
        <v>0</v>
      </c>
      <c r="AD22" s="20">
        <v>1.3434824308573034E-3</v>
      </c>
      <c r="AE22" s="21">
        <v>1.7270068467186437E-3</v>
      </c>
      <c r="AF22" s="19">
        <v>0</v>
      </c>
      <c r="AG22" s="20">
        <v>0</v>
      </c>
      <c r="AH22" s="20">
        <v>7.1258641382743399E-4</v>
      </c>
      <c r="AI22" s="22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1.7178520318924195E-2</v>
      </c>
      <c r="AQ22" s="20">
        <v>0</v>
      </c>
      <c r="AR22" s="20">
        <v>0</v>
      </c>
      <c r="AS22" s="20">
        <v>0</v>
      </c>
      <c r="AT22" s="21">
        <v>1.7270068467186437E-3</v>
      </c>
      <c r="AU22" s="19">
        <v>0</v>
      </c>
      <c r="AV22" s="20">
        <v>0</v>
      </c>
      <c r="AW22" s="20">
        <v>0</v>
      </c>
      <c r="AX22" s="22">
        <v>0</v>
      </c>
      <c r="AY22" s="20">
        <v>0</v>
      </c>
      <c r="AZ22" s="20">
        <v>0</v>
      </c>
      <c r="BA22" s="20">
        <v>1.702224239673173E-3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1">
        <v>0</v>
      </c>
    </row>
    <row r="23" spans="1:61" x14ac:dyDescent="0.25">
      <c r="A23" s="18" t="s">
        <v>28</v>
      </c>
      <c r="B23" s="19">
        <v>2.0930583456760217</v>
      </c>
      <c r="C23" s="20">
        <v>1.8313186979845972</v>
      </c>
      <c r="D23" s="20">
        <v>1.8474311768771816</v>
      </c>
      <c r="E23" s="20">
        <v>1.9060428045454663</v>
      </c>
      <c r="F23" s="20">
        <v>2.3033658402688943</v>
      </c>
      <c r="G23" s="20">
        <v>1.9079051209534486</v>
      </c>
      <c r="H23" s="20">
        <v>1.6490013617793917</v>
      </c>
      <c r="I23" s="20">
        <v>1.5529182512852182</v>
      </c>
      <c r="J23" s="20">
        <v>2.4784769413073442</v>
      </c>
      <c r="K23" s="20">
        <v>1.8462690553082302</v>
      </c>
      <c r="L23" s="20">
        <v>1.92342639075029</v>
      </c>
      <c r="M23" s="20">
        <v>1.8496038803417103</v>
      </c>
      <c r="N23" s="20">
        <v>1.8021028285925262</v>
      </c>
      <c r="O23" s="20">
        <v>1.8720183708782767</v>
      </c>
      <c r="P23" s="21">
        <v>1.8872155151992431</v>
      </c>
      <c r="Q23" s="19">
        <v>9.134378892683228E-3</v>
      </c>
      <c r="R23" s="20">
        <v>5.0204636188966069E-3</v>
      </c>
      <c r="S23" s="20">
        <v>8.1438447294563884E-3</v>
      </c>
      <c r="T23" s="20">
        <v>5.8007476335021355E-3</v>
      </c>
      <c r="U23" s="20">
        <v>9.2359057488765866E-3</v>
      </c>
      <c r="V23" s="20">
        <v>4.5281534707649479E-3</v>
      </c>
      <c r="W23" s="20">
        <v>1.112119836586473E-2</v>
      </c>
      <c r="X23" s="20">
        <v>1.7602467770832998E-2</v>
      </c>
      <c r="Y23" s="20">
        <v>1.4006110291568927E-2</v>
      </c>
      <c r="Z23" s="20">
        <v>1.651895963592213E-3</v>
      </c>
      <c r="AA23" s="20">
        <v>4.0177861572359898E-2</v>
      </c>
      <c r="AB23" s="20">
        <v>7.6355725100354785E-3</v>
      </c>
      <c r="AC23" s="20">
        <v>1.1595244189889725E-2</v>
      </c>
      <c r="AD23" s="20">
        <v>7.7125843252919277E-3</v>
      </c>
      <c r="AE23" s="21">
        <v>9.4697542095072279E-3</v>
      </c>
      <c r="AF23" s="19">
        <v>0</v>
      </c>
      <c r="AG23" s="20">
        <v>0</v>
      </c>
      <c r="AH23" s="20">
        <v>0</v>
      </c>
      <c r="AI23" s="22">
        <v>0</v>
      </c>
      <c r="AJ23" s="20">
        <v>0</v>
      </c>
      <c r="AK23" s="20">
        <v>0</v>
      </c>
      <c r="AL23" s="20">
        <v>2.6100771674988647E-3</v>
      </c>
      <c r="AM23" s="20">
        <v>0</v>
      </c>
      <c r="AN23" s="20">
        <v>0</v>
      </c>
      <c r="AO23" s="20">
        <v>0</v>
      </c>
      <c r="AP23" s="20">
        <v>4.4011085114599178E-3</v>
      </c>
      <c r="AQ23" s="20">
        <v>6.0565447671669516E-4</v>
      </c>
      <c r="AR23" s="20">
        <v>5.9529155439165982E-4</v>
      </c>
      <c r="AS23" s="20">
        <v>5.7222399832811068E-4</v>
      </c>
      <c r="AT23" s="21">
        <v>0</v>
      </c>
      <c r="AU23" s="19">
        <v>9.134378892683228E-3</v>
      </c>
      <c r="AV23" s="20">
        <v>5.0204636188966069E-3</v>
      </c>
      <c r="AW23" s="20">
        <v>8.1438447294563884E-3</v>
      </c>
      <c r="AX23" s="22">
        <v>5.8007476335021355E-3</v>
      </c>
      <c r="AY23" s="20">
        <v>8.6316876157725101E-3</v>
      </c>
      <c r="AZ23" s="20">
        <v>4.5281534707649479E-3</v>
      </c>
      <c r="BA23" s="20">
        <v>8.5111211983658654E-3</v>
      </c>
      <c r="BB23" s="20">
        <v>1.7602467770832998E-2</v>
      </c>
      <c r="BC23" s="20">
        <v>1.4006110291568927E-2</v>
      </c>
      <c r="BD23" s="20">
        <v>6.882899848300887E-4</v>
      </c>
      <c r="BE23" s="20">
        <v>0</v>
      </c>
      <c r="BF23" s="20">
        <v>7.0299180333187831E-3</v>
      </c>
      <c r="BG23" s="20">
        <v>1.0818776945031038E-2</v>
      </c>
      <c r="BH23" s="20">
        <v>7.0299180333187831E-3</v>
      </c>
      <c r="BI23" s="21">
        <v>1.0818776945031038E-2</v>
      </c>
    </row>
    <row r="24" spans="1:61" x14ac:dyDescent="0.25">
      <c r="A24" s="18" t="s">
        <v>29</v>
      </c>
      <c r="B24" s="19">
        <v>0.4686274682275855</v>
      </c>
      <c r="C24" s="20">
        <v>0.85693038395041454</v>
      </c>
      <c r="D24" s="20">
        <v>0.86284034908590435</v>
      </c>
      <c r="E24" s="20">
        <v>0.90251346394959664</v>
      </c>
      <c r="F24" s="20">
        <v>1.0506490165918299</v>
      </c>
      <c r="G24" s="20">
        <v>0.88428368493366893</v>
      </c>
      <c r="H24" s="20">
        <v>1.1078075351793009</v>
      </c>
      <c r="I24" s="20">
        <v>0.65081556514863614</v>
      </c>
      <c r="J24" s="20">
        <v>1.3384400216036694</v>
      </c>
      <c r="K24" s="20">
        <v>0.6249673062257205</v>
      </c>
      <c r="L24" s="20">
        <v>0.41796333734638719</v>
      </c>
      <c r="M24" s="20">
        <v>0.73444257508709532</v>
      </c>
      <c r="N24" s="20">
        <v>0.75682262356376218</v>
      </c>
      <c r="O24" s="20">
        <v>0.88010538873290967</v>
      </c>
      <c r="P24" s="21">
        <v>0.72327046740576784</v>
      </c>
      <c r="Q24" s="19">
        <v>9.4726892220418669E-3</v>
      </c>
      <c r="R24" s="20">
        <v>7.3215094442242177E-4</v>
      </c>
      <c r="S24" s="20">
        <v>3.7665281873735792E-3</v>
      </c>
      <c r="T24" s="20">
        <v>0</v>
      </c>
      <c r="U24" s="20">
        <v>6.0421813310407573E-4</v>
      </c>
      <c r="V24" s="20">
        <v>0.16417790726859194</v>
      </c>
      <c r="W24" s="20">
        <v>2.8824330458465729E-2</v>
      </c>
      <c r="X24" s="20">
        <v>3.5204935541665997E-3</v>
      </c>
      <c r="Y24" s="20">
        <v>7.4564903710510827E-3</v>
      </c>
      <c r="Z24" s="20">
        <v>1.0049033778519295E-2</v>
      </c>
      <c r="AA24" s="20">
        <v>3.4640983122458717E-2</v>
      </c>
      <c r="AB24" s="20">
        <v>3.8718625475817297E-3</v>
      </c>
      <c r="AC24" s="20">
        <v>2.1999905270996128E-3</v>
      </c>
      <c r="AD24" s="20">
        <v>1.592275473608656E-3</v>
      </c>
      <c r="AE24" s="21">
        <v>1.2607149981046097E-2</v>
      </c>
      <c r="AF24" s="19">
        <v>9.4726892220418663E-4</v>
      </c>
      <c r="AG24" s="20">
        <v>7.3215094442242177E-4</v>
      </c>
      <c r="AH24" s="20">
        <v>2.3413553597187112E-3</v>
      </c>
      <c r="AI24" s="22">
        <v>0</v>
      </c>
      <c r="AJ24" s="20">
        <v>6.0421813310407573E-4</v>
      </c>
      <c r="AK24" s="20">
        <v>0</v>
      </c>
      <c r="AL24" s="20">
        <v>6.4684521107580576E-3</v>
      </c>
      <c r="AM24" s="20">
        <v>1.9981179631756375E-3</v>
      </c>
      <c r="AN24" s="20">
        <v>7.0534368374807551E-4</v>
      </c>
      <c r="AO24" s="20">
        <v>4.9556878907766385E-3</v>
      </c>
      <c r="AP24" s="20">
        <v>2.2857370011130546E-2</v>
      </c>
      <c r="AQ24" s="20">
        <v>4.9750189158871379E-4</v>
      </c>
      <c r="AR24" s="20">
        <v>2.1999905270996128E-3</v>
      </c>
      <c r="AS24" s="20">
        <v>1.592275473608656E-3</v>
      </c>
      <c r="AT24" s="21">
        <v>7.8578811525698272E-3</v>
      </c>
      <c r="AU24" s="19">
        <v>0</v>
      </c>
      <c r="AV24" s="20">
        <v>0</v>
      </c>
      <c r="AW24" s="20">
        <v>0</v>
      </c>
      <c r="AX24" s="22">
        <v>0</v>
      </c>
      <c r="AY24" s="20">
        <v>0</v>
      </c>
      <c r="AZ24" s="20">
        <v>1.0350065076034165E-3</v>
      </c>
      <c r="BA24" s="20">
        <v>1.3731275533363596E-2</v>
      </c>
      <c r="BB24" s="20">
        <v>7.6118779549548099E-4</v>
      </c>
      <c r="BC24" s="20">
        <v>4.4335888692736171E-3</v>
      </c>
      <c r="BD24" s="20">
        <v>5.0933458877426563E-3</v>
      </c>
      <c r="BE24" s="20">
        <v>4.2591372691547598E-3</v>
      </c>
      <c r="BF24" s="20">
        <v>3.4608827240954011E-4</v>
      </c>
      <c r="BG24" s="20">
        <v>0</v>
      </c>
      <c r="BH24" s="20">
        <v>3.4608827240954011E-4</v>
      </c>
      <c r="BI24" s="21">
        <v>0</v>
      </c>
    </row>
    <row r="25" spans="1:61" x14ac:dyDescent="0.25">
      <c r="A25" s="18" t="s">
        <v>30</v>
      </c>
      <c r="B25" s="19">
        <v>0.44115666948366411</v>
      </c>
      <c r="C25" s="20">
        <v>0.63759887959986905</v>
      </c>
      <c r="D25" s="20">
        <v>0.52466719669522788</v>
      </c>
      <c r="E25" s="20">
        <v>2.5837358637851877</v>
      </c>
      <c r="F25" s="20">
        <v>0.35122336908578344</v>
      </c>
      <c r="G25" s="20">
        <v>0.68724432104866873</v>
      </c>
      <c r="H25" s="20">
        <v>7.528143440762598</v>
      </c>
      <c r="I25" s="20">
        <v>2.3024027844249559</v>
      </c>
      <c r="J25" s="20">
        <v>0.20172829355194957</v>
      </c>
      <c r="K25" s="20">
        <v>9.4984017906552237E-3</v>
      </c>
      <c r="L25" s="20">
        <v>3.5783851623015241</v>
      </c>
      <c r="M25" s="20">
        <v>0.90653496854273929</v>
      </c>
      <c r="N25" s="20">
        <v>0.27758704003698054</v>
      </c>
      <c r="O25" s="20">
        <v>1.2671776046454639</v>
      </c>
      <c r="P25" s="21">
        <v>0.59115444363179181</v>
      </c>
      <c r="Q25" s="19">
        <v>2.3411074791617754E-2</v>
      </c>
      <c r="R25" s="20">
        <v>2.5311504078603719E-2</v>
      </c>
      <c r="S25" s="20">
        <v>2.9114244907806588E-2</v>
      </c>
      <c r="T25" s="20">
        <v>3.729052050108516E-2</v>
      </c>
      <c r="U25" s="20">
        <v>3.0383540407519234E-2</v>
      </c>
      <c r="V25" s="20">
        <v>6.5464161605916102E-2</v>
      </c>
      <c r="W25" s="20">
        <v>1.5546981389014981E-2</v>
      </c>
      <c r="X25" s="20">
        <v>4.1960477226688386E-2</v>
      </c>
      <c r="Y25" s="20">
        <v>3.234504606901889E-2</v>
      </c>
      <c r="Z25" s="20">
        <v>1.3490483702669741E-2</v>
      </c>
      <c r="AA25" s="20">
        <v>1.1357699384412694E-3</v>
      </c>
      <c r="AB25" s="20">
        <v>2.8465760405684666E-2</v>
      </c>
      <c r="AC25" s="20">
        <v>0.10474543133143686</v>
      </c>
      <c r="AD25" s="20">
        <v>3.4308560595411514E-2</v>
      </c>
      <c r="AE25" s="21">
        <v>2.4149312406615699E-2</v>
      </c>
      <c r="AF25" s="19">
        <v>9.9463236831439598E-3</v>
      </c>
      <c r="AG25" s="20">
        <v>2.9286037776896871E-3</v>
      </c>
      <c r="AH25" s="20">
        <v>3.5629320691371699E-3</v>
      </c>
      <c r="AI25" s="22">
        <v>1.1601495267004271E-2</v>
      </c>
      <c r="AJ25" s="20">
        <v>2.4168725324163029E-3</v>
      </c>
      <c r="AK25" s="20">
        <v>3.6225227766119579E-3</v>
      </c>
      <c r="AL25" s="20">
        <v>3.1774852473899226E-3</v>
      </c>
      <c r="AM25" s="20">
        <v>6.6603932105854585E-4</v>
      </c>
      <c r="AN25" s="20">
        <v>4.9374057862365288E-3</v>
      </c>
      <c r="AO25" s="20">
        <v>0</v>
      </c>
      <c r="AP25" s="20">
        <v>0</v>
      </c>
      <c r="AQ25" s="20">
        <v>7.5706809589586874E-3</v>
      </c>
      <c r="AR25" s="20">
        <v>2.3552839760713497E-3</v>
      </c>
      <c r="AS25" s="20">
        <v>5.5729641576302957E-3</v>
      </c>
      <c r="AT25" s="21">
        <v>0</v>
      </c>
      <c r="AU25" s="19">
        <v>1.0352296078374325E-2</v>
      </c>
      <c r="AV25" s="20">
        <v>1.4433832904327742E-2</v>
      </c>
      <c r="AW25" s="20">
        <v>1.3335545744484836E-2</v>
      </c>
      <c r="AX25" s="22">
        <v>1.3175983910383422E-2</v>
      </c>
      <c r="AY25" s="20">
        <v>1.6918107726914121E-2</v>
      </c>
      <c r="AZ25" s="20">
        <v>2.1088257592419613E-2</v>
      </c>
      <c r="BA25" s="20">
        <v>5.5605991829323657E-3</v>
      </c>
      <c r="BB25" s="20">
        <v>1.2654747100112371E-2</v>
      </c>
      <c r="BC25" s="20">
        <v>0</v>
      </c>
      <c r="BD25" s="20">
        <v>2.0648699544902663E-3</v>
      </c>
      <c r="BE25" s="20">
        <v>0</v>
      </c>
      <c r="BF25" s="20">
        <v>1.2394286255666654E-2</v>
      </c>
      <c r="BG25" s="20">
        <v>1.7444630767825164E-2</v>
      </c>
      <c r="BH25" s="20">
        <v>1.2394286255666654E-2</v>
      </c>
      <c r="BI25" s="21">
        <v>1.7444630767825164E-2</v>
      </c>
    </row>
    <row r="26" spans="1:61" x14ac:dyDescent="0.25">
      <c r="A26" s="18" t="s">
        <v>31</v>
      </c>
      <c r="B26" s="19">
        <v>6.4613213183547558</v>
      </c>
      <c r="C26" s="20">
        <v>7.3426372286204069</v>
      </c>
      <c r="D26" s="20">
        <v>5.7429375051535274</v>
      </c>
      <c r="E26" s="20">
        <v>3.5579299949202028</v>
      </c>
      <c r="F26" s="20">
        <v>9.4504031861285345</v>
      </c>
      <c r="G26" s="20">
        <v>8.9498306470601907</v>
      </c>
      <c r="H26" s="20">
        <v>9.638220608261463</v>
      </c>
      <c r="I26" s="20">
        <v>5.6578137354434714</v>
      </c>
      <c r="J26" s="20">
        <v>9.0762617590868402</v>
      </c>
      <c r="K26" s="20">
        <v>6.7318890256291652</v>
      </c>
      <c r="L26" s="20">
        <v>11.899319673806879</v>
      </c>
      <c r="M26" s="20">
        <v>5.9537349197442913</v>
      </c>
      <c r="N26" s="20">
        <v>10.324866130576424</v>
      </c>
      <c r="O26" s="20">
        <v>8.6235649306302804</v>
      </c>
      <c r="P26" s="21">
        <v>9.2087746915206026</v>
      </c>
      <c r="Q26" s="19">
        <v>0.35509052169482658</v>
      </c>
      <c r="R26" s="20">
        <v>0.53980443202344552</v>
      </c>
      <c r="S26" s="20">
        <v>0.42286913757702294</v>
      </c>
      <c r="T26" s="20">
        <v>0.54170696114576367</v>
      </c>
      <c r="U26" s="20">
        <v>0.3709899337259025</v>
      </c>
      <c r="V26" s="20">
        <v>0.23222958514351663</v>
      </c>
      <c r="W26" s="20">
        <v>0.64026327734906952</v>
      </c>
      <c r="X26" s="20">
        <v>0.51218423789402179</v>
      </c>
      <c r="Y26" s="20">
        <v>0.32274511700644082</v>
      </c>
      <c r="Z26" s="20">
        <v>0.27297580798361321</v>
      </c>
      <c r="AA26" s="20">
        <v>0.40561183926583833</v>
      </c>
      <c r="AB26" s="20">
        <v>0.47018254858538577</v>
      </c>
      <c r="AC26" s="20">
        <v>0.45296510840906251</v>
      </c>
      <c r="AD26" s="20">
        <v>0.48522107127796282</v>
      </c>
      <c r="AE26" s="21">
        <v>0.37746612979780486</v>
      </c>
      <c r="AF26" s="19">
        <v>1.1976185659295788E-2</v>
      </c>
      <c r="AG26" s="20">
        <v>0.1244656605518117</v>
      </c>
      <c r="AH26" s="20">
        <v>0.10760054848794254</v>
      </c>
      <c r="AI26" s="22">
        <v>0.12471607412029591</v>
      </c>
      <c r="AJ26" s="20">
        <v>8.5194756767674684E-2</v>
      </c>
      <c r="AK26" s="20">
        <v>4.4893407267298194E-2</v>
      </c>
      <c r="AL26" s="20">
        <v>9.2941443486155254E-2</v>
      </c>
      <c r="AM26" s="20">
        <v>0.11655688118524551</v>
      </c>
      <c r="AN26" s="20">
        <v>3.4561840503655697E-2</v>
      </c>
      <c r="AO26" s="20">
        <v>1.830851359648036E-2</v>
      </c>
      <c r="AP26" s="20">
        <v>1.6894577834313879E-2</v>
      </c>
      <c r="AQ26" s="20">
        <v>0.12056850190067354</v>
      </c>
      <c r="AR26" s="20">
        <v>7.1745573424942671E-2</v>
      </c>
      <c r="AS26" s="20">
        <v>7.5931636647712797E-2</v>
      </c>
      <c r="AT26" s="21">
        <v>5.5436919779668463E-2</v>
      </c>
      <c r="AU26" s="19">
        <v>4.6889811649107244E-2</v>
      </c>
      <c r="AV26" s="20">
        <v>3.2737606514888287E-2</v>
      </c>
      <c r="AW26" s="20">
        <v>2.8299860434860949E-2</v>
      </c>
      <c r="AX26" s="22">
        <v>4.0190894317836227E-2</v>
      </c>
      <c r="AY26" s="20">
        <v>2.9606688522099713E-2</v>
      </c>
      <c r="AZ26" s="20">
        <v>2.0570754338617901E-2</v>
      </c>
      <c r="BA26" s="20">
        <v>5.9577848388561054E-2</v>
      </c>
      <c r="BB26" s="20">
        <v>3.568067791385067E-2</v>
      </c>
      <c r="BC26" s="20">
        <v>1.9749623144946115E-2</v>
      </c>
      <c r="BD26" s="20">
        <v>1.3490483702669739E-2</v>
      </c>
      <c r="BE26" s="20">
        <v>2.3567226222656341E-2</v>
      </c>
      <c r="BF26" s="20">
        <v>3.8091340482075006E-2</v>
      </c>
      <c r="BG26" s="20">
        <v>3.6183373610414814E-2</v>
      </c>
      <c r="BH26" s="20">
        <v>3.8091340482075006E-2</v>
      </c>
      <c r="BI26" s="21">
        <v>3.6183373610414814E-2</v>
      </c>
    </row>
    <row r="27" spans="1:61" ht="15.75" thickBot="1" x14ac:dyDescent="0.3">
      <c r="A27" s="24" t="s">
        <v>32</v>
      </c>
      <c r="B27" s="19">
        <v>44.267635948314314</v>
      </c>
      <c r="C27" s="20">
        <v>32.545260002489329</v>
      </c>
      <c r="D27" s="20">
        <v>43.998037333420207</v>
      </c>
      <c r="E27" s="20">
        <v>50.859132158433312</v>
      </c>
      <c r="F27" s="20">
        <v>51.673943179326805</v>
      </c>
      <c r="G27" s="20">
        <v>35.304977605046631</v>
      </c>
      <c r="H27" s="20">
        <v>34.274058102587396</v>
      </c>
      <c r="I27" s="20">
        <v>48.891187253149219</v>
      </c>
      <c r="J27" s="20">
        <v>47.025263395484245</v>
      </c>
      <c r="K27" s="20">
        <v>37.237314127289515</v>
      </c>
      <c r="L27" s="20">
        <v>33.750255548236147</v>
      </c>
      <c r="M27" s="20">
        <v>43.525596904932485</v>
      </c>
      <c r="N27" s="20">
        <v>44.136727599502315</v>
      </c>
      <c r="O27" s="20">
        <v>45.106701116209983</v>
      </c>
      <c r="P27" s="21">
        <v>42.783025479971201</v>
      </c>
      <c r="Q27" s="19">
        <v>3.3667967357112922</v>
      </c>
      <c r="R27" s="20">
        <v>3.7496587653634021</v>
      </c>
      <c r="S27" s="20">
        <v>3.6518017747473639</v>
      </c>
      <c r="T27" s="20">
        <v>5.0478934584968904</v>
      </c>
      <c r="U27" s="20">
        <v>3.6466290670354127</v>
      </c>
      <c r="V27" s="20">
        <v>3.5930250911452606</v>
      </c>
      <c r="W27" s="20">
        <v>4.2374035406264223</v>
      </c>
      <c r="X27" s="20">
        <v>5.0237443017957393</v>
      </c>
      <c r="Y27" s="20">
        <v>3.3774878479359631</v>
      </c>
      <c r="Z27" s="20">
        <v>3.3079216670934053</v>
      </c>
      <c r="AA27" s="20">
        <v>3.656185403084748</v>
      </c>
      <c r="AB27" s="20">
        <v>3.9315627745723742</v>
      </c>
      <c r="AC27" s="20">
        <v>4.1059070263297457</v>
      </c>
      <c r="AD27" s="20">
        <v>4.1938296837467259</v>
      </c>
      <c r="AE27" s="21">
        <v>3.9375180436236183</v>
      </c>
      <c r="AF27" s="19">
        <v>0.40231864367329234</v>
      </c>
      <c r="AG27" s="20">
        <v>0.40571621620208215</v>
      </c>
      <c r="AH27" s="20">
        <v>0.3628082826972821</v>
      </c>
      <c r="AI27" s="22">
        <v>0.58670418921707324</v>
      </c>
      <c r="AJ27" s="20">
        <v>0.32705464376162041</v>
      </c>
      <c r="AK27" s="20">
        <v>0.3114075829751779</v>
      </c>
      <c r="AL27" s="20">
        <v>0.40263277349069465</v>
      </c>
      <c r="AM27" s="20">
        <v>0.50533354773456229</v>
      </c>
      <c r="AN27" s="20">
        <v>0.24515731179415259</v>
      </c>
      <c r="AO27" s="20">
        <v>0.21805026719417211</v>
      </c>
      <c r="AP27" s="20">
        <v>0.27670195125275421</v>
      </c>
      <c r="AQ27" s="20">
        <v>0.40717285248982404</v>
      </c>
      <c r="AR27" s="20">
        <v>0.40534178405772991</v>
      </c>
      <c r="AS27" s="20">
        <v>0.43364627351560736</v>
      </c>
      <c r="AT27" s="21">
        <v>0.32441823615609733</v>
      </c>
      <c r="AU27" s="19">
        <v>0.6166720683549255</v>
      </c>
      <c r="AV27" s="20">
        <v>0.78381988250023271</v>
      </c>
      <c r="AW27" s="20">
        <v>0.63847742678938091</v>
      </c>
      <c r="AX27" s="22">
        <v>0.92256747719684662</v>
      </c>
      <c r="AY27" s="20">
        <v>0.65324611876166372</v>
      </c>
      <c r="AZ27" s="20">
        <v>0.59448186280471238</v>
      </c>
      <c r="BA27" s="20">
        <v>0.65410803449841148</v>
      </c>
      <c r="BB27" s="20">
        <v>0.73530741044863446</v>
      </c>
      <c r="BC27" s="20">
        <v>0.44890087301395376</v>
      </c>
      <c r="BD27" s="20">
        <v>0.42591384261285881</v>
      </c>
      <c r="BE27" s="20">
        <v>0.50158439906412566</v>
      </c>
      <c r="BF27" s="20">
        <v>0.73589181972781048</v>
      </c>
      <c r="BG27" s="20">
        <v>0.66400890556165382</v>
      </c>
      <c r="BH27" s="20">
        <v>0.73589181972781048</v>
      </c>
      <c r="BI27" s="21">
        <v>0.66400890556165382</v>
      </c>
    </row>
    <row r="28" spans="1:61" ht="15.75" thickBot="1" x14ac:dyDescent="0.3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39"/>
      <c r="R28" s="40"/>
      <c r="S28" s="40"/>
      <c r="T28" s="41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2"/>
      <c r="AF28" s="39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2"/>
      <c r="AU28" s="36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8"/>
    </row>
    <row r="29" spans="1:61" x14ac:dyDescent="0.25">
      <c r="A29" s="35" t="s">
        <v>34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  <c r="Q29" s="12"/>
      <c r="R29" s="13"/>
      <c r="S29" s="13"/>
      <c r="T29" s="13"/>
      <c r="U29" s="15"/>
      <c r="V29" s="15"/>
      <c r="W29" s="15"/>
      <c r="X29" s="16"/>
      <c r="Y29" s="16"/>
      <c r="Z29" s="16"/>
      <c r="AA29" s="16"/>
      <c r="AB29" s="16"/>
      <c r="AC29" s="16"/>
      <c r="AD29" s="16"/>
      <c r="AE29" s="17"/>
      <c r="AF29" s="12"/>
      <c r="AG29" s="13"/>
      <c r="AH29" s="13"/>
      <c r="AI29" s="13"/>
      <c r="AJ29" s="15"/>
      <c r="AK29" s="15"/>
      <c r="AL29" s="15"/>
      <c r="AM29" s="16"/>
      <c r="AN29" s="16"/>
      <c r="AO29" s="16"/>
      <c r="AP29" s="16"/>
      <c r="AQ29" s="16"/>
      <c r="AR29" s="16"/>
      <c r="AS29" s="16"/>
      <c r="AT29" s="17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4"/>
    </row>
    <row r="30" spans="1:61" x14ac:dyDescent="0.25">
      <c r="A30" s="18" t="s">
        <v>23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1">
        <v>0</v>
      </c>
      <c r="Q30" s="19">
        <v>0</v>
      </c>
      <c r="R30" s="20">
        <v>0</v>
      </c>
      <c r="S30" s="20">
        <v>0</v>
      </c>
      <c r="T30" s="22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1">
        <v>0</v>
      </c>
      <c r="AF30" s="19">
        <v>0</v>
      </c>
      <c r="AG30" s="20">
        <v>0</v>
      </c>
      <c r="AH30" s="20">
        <v>0</v>
      </c>
      <c r="AI30" s="22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1">
        <v>0</v>
      </c>
      <c r="AU30" s="19">
        <v>0</v>
      </c>
      <c r="AV30" s="20">
        <v>0</v>
      </c>
      <c r="AW30" s="20">
        <v>0</v>
      </c>
      <c r="AX30" s="22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1">
        <v>0</v>
      </c>
    </row>
    <row r="31" spans="1:61" x14ac:dyDescent="0.25">
      <c r="A31" s="18" t="s">
        <v>24</v>
      </c>
      <c r="B31" s="19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1">
        <v>0</v>
      </c>
      <c r="Q31" s="19">
        <v>0</v>
      </c>
      <c r="R31" s="20">
        <v>0</v>
      </c>
      <c r="S31" s="20">
        <v>0</v>
      </c>
      <c r="T31" s="22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1">
        <v>0</v>
      </c>
      <c r="AF31" s="19">
        <v>0</v>
      </c>
      <c r="AG31" s="20">
        <v>0</v>
      </c>
      <c r="AH31" s="20">
        <v>0</v>
      </c>
      <c r="AI31" s="22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1">
        <v>0</v>
      </c>
      <c r="AU31" s="19">
        <v>0</v>
      </c>
      <c r="AV31" s="20">
        <v>0</v>
      </c>
      <c r="AW31" s="20">
        <v>0</v>
      </c>
      <c r="AX31" s="22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1">
        <v>0</v>
      </c>
    </row>
    <row r="32" spans="1:61" x14ac:dyDescent="0.25">
      <c r="A32" s="18" t="s">
        <v>25</v>
      </c>
      <c r="B32" s="19">
        <v>0</v>
      </c>
      <c r="C32" s="20">
        <v>0</v>
      </c>
      <c r="D32" s="20">
        <v>0</v>
      </c>
      <c r="E32" s="20">
        <v>0</v>
      </c>
      <c r="F32" s="20">
        <v>6.9053500926180079E-4</v>
      </c>
      <c r="G32" s="20">
        <v>0</v>
      </c>
      <c r="H32" s="20">
        <v>1.702224239673173E-3</v>
      </c>
      <c r="I32" s="20">
        <v>0</v>
      </c>
      <c r="J32" s="20">
        <v>0</v>
      </c>
      <c r="K32" s="20">
        <v>0</v>
      </c>
      <c r="L32" s="20">
        <v>1.1783613111328169E-2</v>
      </c>
      <c r="M32" s="20">
        <v>0</v>
      </c>
      <c r="N32" s="20">
        <v>2.070579319623165E-4</v>
      </c>
      <c r="O32" s="20">
        <v>0</v>
      </c>
      <c r="P32" s="21">
        <v>1.2952551350389827E-3</v>
      </c>
      <c r="Q32" s="19">
        <v>0</v>
      </c>
      <c r="R32" s="20">
        <v>0</v>
      </c>
      <c r="S32" s="20">
        <v>0</v>
      </c>
      <c r="T32" s="22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6.3887059037321401E-3</v>
      </c>
      <c r="AB32" s="20">
        <v>0</v>
      </c>
      <c r="AC32" s="20">
        <v>0</v>
      </c>
      <c r="AD32" s="20">
        <v>0</v>
      </c>
      <c r="AE32" s="21">
        <v>0</v>
      </c>
      <c r="AF32" s="19">
        <v>0</v>
      </c>
      <c r="AG32" s="20">
        <v>0</v>
      </c>
      <c r="AH32" s="20">
        <v>0</v>
      </c>
      <c r="AI32" s="22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1">
        <v>0</v>
      </c>
      <c r="AU32" s="19">
        <v>0</v>
      </c>
      <c r="AV32" s="20">
        <v>0</v>
      </c>
      <c r="AW32" s="20">
        <v>0</v>
      </c>
      <c r="AX32" s="22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1">
        <v>0</v>
      </c>
    </row>
    <row r="33" spans="1:61" x14ac:dyDescent="0.25">
      <c r="A33" s="18" t="s">
        <v>26</v>
      </c>
      <c r="B33" s="19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1">
        <v>0</v>
      </c>
      <c r="Q33" s="19">
        <v>0</v>
      </c>
      <c r="R33" s="20">
        <v>0</v>
      </c>
      <c r="S33" s="20">
        <v>0</v>
      </c>
      <c r="T33" s="22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1">
        <v>0</v>
      </c>
      <c r="AF33" s="19">
        <v>0</v>
      </c>
      <c r="AG33" s="20">
        <v>0</v>
      </c>
      <c r="AH33" s="20">
        <v>0</v>
      </c>
      <c r="AI33" s="22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1">
        <v>0</v>
      </c>
      <c r="AU33" s="19">
        <v>0</v>
      </c>
      <c r="AV33" s="20">
        <v>0</v>
      </c>
      <c r="AW33" s="20">
        <v>0</v>
      </c>
      <c r="AX33" s="22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1">
        <v>0</v>
      </c>
    </row>
    <row r="34" spans="1:61" x14ac:dyDescent="0.25">
      <c r="A34" s="18" t="s">
        <v>27</v>
      </c>
      <c r="B34" s="19">
        <v>0</v>
      </c>
      <c r="C34" s="20">
        <v>1.7022509457821304</v>
      </c>
      <c r="D34" s="20">
        <v>0</v>
      </c>
      <c r="E34" s="20">
        <v>6.629425866859583E-4</v>
      </c>
      <c r="F34" s="20">
        <v>0.11531934654672074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1.9166117711196418E-2</v>
      </c>
      <c r="M34" s="20">
        <v>0</v>
      </c>
      <c r="N34" s="20">
        <v>3.4578674637706856E-2</v>
      </c>
      <c r="O34" s="20">
        <v>6.2969519120367315E-2</v>
      </c>
      <c r="P34" s="21">
        <v>4.1160329846794338E-3</v>
      </c>
      <c r="Q34" s="19">
        <v>0</v>
      </c>
      <c r="R34" s="20">
        <v>0</v>
      </c>
      <c r="S34" s="20">
        <v>0</v>
      </c>
      <c r="T34" s="22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1">
        <v>0</v>
      </c>
      <c r="AF34" s="19">
        <v>0</v>
      </c>
      <c r="AG34" s="20">
        <v>0</v>
      </c>
      <c r="AH34" s="20">
        <v>0</v>
      </c>
      <c r="AI34" s="22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1">
        <v>0</v>
      </c>
      <c r="AU34" s="19">
        <v>0</v>
      </c>
      <c r="AV34" s="20">
        <v>0</v>
      </c>
      <c r="AW34" s="20">
        <v>0</v>
      </c>
      <c r="AX34" s="22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1">
        <v>0</v>
      </c>
    </row>
    <row r="35" spans="1:61" x14ac:dyDescent="0.25">
      <c r="A35" s="18" t="s">
        <v>28</v>
      </c>
      <c r="B35" s="19">
        <v>0.21834548656806504</v>
      </c>
      <c r="C35" s="20">
        <v>0</v>
      </c>
      <c r="D35" s="20">
        <v>2.4075240981455446</v>
      </c>
      <c r="E35" s="20">
        <v>0.16805594572489044</v>
      </c>
      <c r="F35" s="20">
        <v>0.70840260262644994</v>
      </c>
      <c r="G35" s="20">
        <v>1.7137120249643572</v>
      </c>
      <c r="H35" s="20">
        <v>5.1066727190195189E-3</v>
      </c>
      <c r="I35" s="20">
        <v>7.6118779549548099E-4</v>
      </c>
      <c r="J35" s="20">
        <v>0</v>
      </c>
      <c r="K35" s="20">
        <v>2.9703842585327309</v>
      </c>
      <c r="L35" s="20">
        <v>6.5306771460372972E-3</v>
      </c>
      <c r="M35" s="20">
        <v>1.0299154376567401</v>
      </c>
      <c r="N35" s="20">
        <v>0.62301143503311507</v>
      </c>
      <c r="O35" s="20">
        <v>0.65507208156431118</v>
      </c>
      <c r="P35" s="21">
        <v>0.83892235924102643</v>
      </c>
      <c r="Q35" s="19">
        <v>0</v>
      </c>
      <c r="R35" s="20">
        <v>7.3215094442242168E-3</v>
      </c>
      <c r="S35" s="20">
        <v>0</v>
      </c>
      <c r="T35" s="22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1">
        <v>0</v>
      </c>
      <c r="AF35" s="19">
        <v>0</v>
      </c>
      <c r="AG35" s="20">
        <v>7.3215094442242168E-3</v>
      </c>
      <c r="AH35" s="20">
        <v>0</v>
      </c>
      <c r="AI35" s="22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1">
        <v>0</v>
      </c>
      <c r="AU35" s="19">
        <v>0</v>
      </c>
      <c r="AV35" s="20">
        <v>0</v>
      </c>
      <c r="AW35" s="20">
        <v>0</v>
      </c>
      <c r="AX35" s="22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0</v>
      </c>
      <c r="BH35" s="20">
        <v>0</v>
      </c>
      <c r="BI35" s="21">
        <v>0</v>
      </c>
    </row>
    <row r="36" spans="1:61" x14ac:dyDescent="0.25">
      <c r="A36" s="18" t="s">
        <v>29</v>
      </c>
      <c r="B36" s="19">
        <v>0.18789755692578758</v>
      </c>
      <c r="C36" s="20">
        <v>0.79250110084124137</v>
      </c>
      <c r="D36" s="20">
        <v>0.28574715194480105</v>
      </c>
      <c r="E36" s="20">
        <v>0.12123562554019464</v>
      </c>
      <c r="F36" s="20">
        <v>0.1385385862331488</v>
      </c>
      <c r="G36" s="20">
        <v>0</v>
      </c>
      <c r="H36" s="20">
        <v>0.31411711302768952</v>
      </c>
      <c r="I36" s="20">
        <v>4.2816813496620804E-3</v>
      </c>
      <c r="J36" s="20">
        <v>0.16484889523026447</v>
      </c>
      <c r="K36" s="20">
        <v>0.27270049198968122</v>
      </c>
      <c r="L36" s="20">
        <v>1.0328407877700292</v>
      </c>
      <c r="M36" s="20">
        <v>0.29030316900052738</v>
      </c>
      <c r="N36" s="20">
        <v>0</v>
      </c>
      <c r="O36" s="20">
        <v>0</v>
      </c>
      <c r="P36" s="21">
        <v>0.10586551970385286</v>
      </c>
      <c r="Q36" s="19">
        <v>4.2627101499188398E-3</v>
      </c>
      <c r="R36" s="20">
        <v>0</v>
      </c>
      <c r="S36" s="20">
        <v>0</v>
      </c>
      <c r="T36" s="22">
        <v>0</v>
      </c>
      <c r="U36" s="20">
        <v>0</v>
      </c>
      <c r="V36" s="20">
        <v>6.7922302061474218E-2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2.8768587644043019E-3</v>
      </c>
      <c r="AC36" s="20">
        <v>0</v>
      </c>
      <c r="AD36" s="20">
        <v>0</v>
      </c>
      <c r="AE36" s="21">
        <v>0</v>
      </c>
      <c r="AF36" s="19">
        <v>4.2627101499188398E-3</v>
      </c>
      <c r="AG36" s="20">
        <v>0</v>
      </c>
      <c r="AH36" s="20">
        <v>0</v>
      </c>
      <c r="AI36" s="22">
        <v>0</v>
      </c>
      <c r="AJ36" s="20">
        <v>0</v>
      </c>
      <c r="AK36" s="20">
        <v>6.7922302061474218E-2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2.8768587644043019E-3</v>
      </c>
      <c r="AR36" s="20">
        <v>0</v>
      </c>
      <c r="AS36" s="20">
        <v>0</v>
      </c>
      <c r="AT36" s="21">
        <v>0</v>
      </c>
      <c r="AU36" s="19">
        <v>0</v>
      </c>
      <c r="AV36" s="20">
        <v>0</v>
      </c>
      <c r="AW36" s="20">
        <v>0</v>
      </c>
      <c r="AX36" s="22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1">
        <v>0</v>
      </c>
    </row>
    <row r="37" spans="1:61" x14ac:dyDescent="0.25">
      <c r="A37" s="18" t="s">
        <v>30</v>
      </c>
      <c r="B37" s="19">
        <v>0</v>
      </c>
      <c r="C37" s="20">
        <v>3.031314095892947</v>
      </c>
      <c r="D37" s="20">
        <v>0</v>
      </c>
      <c r="E37" s="20">
        <v>0</v>
      </c>
      <c r="F37" s="20">
        <v>0.22994815808417965</v>
      </c>
      <c r="G37" s="20">
        <v>0.3434927847108839</v>
      </c>
      <c r="H37" s="20">
        <v>1.702224239673173E-3</v>
      </c>
      <c r="I37" s="20">
        <v>0</v>
      </c>
      <c r="J37" s="20">
        <v>0.91291625353679484</v>
      </c>
      <c r="K37" s="20">
        <v>1.1012639757281418E-3</v>
      </c>
      <c r="L37" s="20">
        <v>1.3524180541989412</v>
      </c>
      <c r="M37" s="20">
        <v>0</v>
      </c>
      <c r="N37" s="20">
        <v>0.22758254946808112</v>
      </c>
      <c r="O37" s="20">
        <v>0.23804518330449403</v>
      </c>
      <c r="P37" s="21">
        <v>0.85990549242865799</v>
      </c>
      <c r="Q37" s="19">
        <v>5.1423170062512985E-3</v>
      </c>
      <c r="R37" s="20">
        <v>0</v>
      </c>
      <c r="S37" s="20">
        <v>0</v>
      </c>
      <c r="T37" s="22">
        <v>7.8724432168957546E-3</v>
      </c>
      <c r="U37" s="20">
        <v>0</v>
      </c>
      <c r="V37" s="20">
        <v>1.8112613883059789E-3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1.6439192939453156E-3</v>
      </c>
      <c r="AC37" s="20">
        <v>1.7884628873245084E-2</v>
      </c>
      <c r="AD37" s="20">
        <v>3.5577405113443408E-3</v>
      </c>
      <c r="AE37" s="21">
        <v>2.6480771649685865E-3</v>
      </c>
      <c r="AF37" s="19">
        <v>0</v>
      </c>
      <c r="AG37" s="20">
        <v>0</v>
      </c>
      <c r="AH37" s="20">
        <v>0</v>
      </c>
      <c r="AI37" s="22">
        <v>7.8724432168957546E-3</v>
      </c>
      <c r="AJ37" s="20">
        <v>0</v>
      </c>
      <c r="AK37" s="20">
        <v>1.8112613883059789E-3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1.7884628873245084E-2</v>
      </c>
      <c r="AS37" s="20">
        <v>3.5577405113443408E-3</v>
      </c>
      <c r="AT37" s="21">
        <v>0</v>
      </c>
      <c r="AU37" s="19">
        <v>0</v>
      </c>
      <c r="AV37" s="20">
        <v>0</v>
      </c>
      <c r="AW37" s="20">
        <v>0</v>
      </c>
      <c r="AX37" s="22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1">
        <v>0</v>
      </c>
    </row>
    <row r="38" spans="1:61" x14ac:dyDescent="0.25">
      <c r="A38" s="18" t="s">
        <v>31</v>
      </c>
      <c r="B38" s="19">
        <v>0.59102814538954074</v>
      </c>
      <c r="C38" s="20">
        <v>6.4588264457104838</v>
      </c>
      <c r="D38" s="20">
        <v>3.4224507475540475</v>
      </c>
      <c r="E38" s="20">
        <v>0.55107102518270301</v>
      </c>
      <c r="F38" s="20">
        <v>2.7570473413538981</v>
      </c>
      <c r="G38" s="20">
        <v>7.310897842270184</v>
      </c>
      <c r="H38" s="20">
        <v>3.0911257376305037</v>
      </c>
      <c r="I38" s="20">
        <v>0.26993622197758493</v>
      </c>
      <c r="J38" s="20">
        <v>3.8548039950666242</v>
      </c>
      <c r="K38" s="20">
        <v>9.8534217648305837</v>
      </c>
      <c r="L38" s="20">
        <v>5.2198566658337686</v>
      </c>
      <c r="M38" s="20">
        <v>2.9220449144707725</v>
      </c>
      <c r="N38" s="20">
        <v>2.9321991390013551</v>
      </c>
      <c r="O38" s="20">
        <v>3.0322647257492092</v>
      </c>
      <c r="P38" s="21">
        <v>3.8584211300439035</v>
      </c>
      <c r="Q38" s="19">
        <v>0.15318691713359131</v>
      </c>
      <c r="R38" s="20">
        <v>0.4534106205815997</v>
      </c>
      <c r="S38" s="20">
        <v>0.43264175125237059</v>
      </c>
      <c r="T38" s="22">
        <v>8.1293334692365632E-2</v>
      </c>
      <c r="U38" s="20">
        <v>6.2407101462035243E-2</v>
      </c>
      <c r="V38" s="20">
        <v>0.25318846692248576</v>
      </c>
      <c r="W38" s="20">
        <v>0.15558329550612801</v>
      </c>
      <c r="X38" s="20">
        <v>6.622333820810683E-2</v>
      </c>
      <c r="Y38" s="20">
        <v>3.2748099602589217E-2</v>
      </c>
      <c r="Z38" s="20">
        <v>0.29458811350727798</v>
      </c>
      <c r="AA38" s="20">
        <v>0.23127115371510348</v>
      </c>
      <c r="AB38" s="20">
        <v>0.27594050569553147</v>
      </c>
      <c r="AC38" s="20">
        <v>0.12260417796318666</v>
      </c>
      <c r="AD38" s="20">
        <v>0.14487218879411257</v>
      </c>
      <c r="AE38" s="21">
        <v>0.13263412582799183</v>
      </c>
      <c r="AF38" s="19">
        <v>3.8635039612756467E-2</v>
      </c>
      <c r="AG38" s="20">
        <v>0.22728057174713176</v>
      </c>
      <c r="AH38" s="20">
        <v>0.23881824669130863</v>
      </c>
      <c r="AI38" s="22">
        <v>7.9055903462300528E-2</v>
      </c>
      <c r="AJ38" s="20">
        <v>5.5242800740944058E-2</v>
      </c>
      <c r="AK38" s="20">
        <v>0.1252357874200134</v>
      </c>
      <c r="AL38" s="20">
        <v>0.11541080344984113</v>
      </c>
      <c r="AM38" s="20">
        <v>6.2227102281755556E-2</v>
      </c>
      <c r="AN38" s="20">
        <v>3.1135885468307901E-2</v>
      </c>
      <c r="AO38" s="20">
        <v>0.23856130874210874</v>
      </c>
      <c r="AP38" s="20">
        <v>0.20671012879631104</v>
      </c>
      <c r="AQ38" s="20">
        <v>0.13278974402013544</v>
      </c>
      <c r="AR38" s="20">
        <v>8.48161053800639E-2</v>
      </c>
      <c r="AS38" s="20">
        <v>0.10912062855074323</v>
      </c>
      <c r="AT38" s="21">
        <v>0.11950887379293014</v>
      </c>
      <c r="AU38" s="19">
        <v>0</v>
      </c>
      <c r="AV38" s="20">
        <v>0</v>
      </c>
      <c r="AW38" s="20">
        <v>0</v>
      </c>
      <c r="AX38" s="22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0</v>
      </c>
      <c r="BI38" s="21">
        <v>0</v>
      </c>
    </row>
    <row r="39" spans="1:61" ht="15.75" thickBot="1" x14ac:dyDescent="0.3">
      <c r="A39" s="24" t="s">
        <v>32</v>
      </c>
      <c r="B39" s="43">
        <v>1.6029143405012272</v>
      </c>
      <c r="C39" s="44">
        <v>7.5139605496152537</v>
      </c>
      <c r="D39" s="44">
        <v>4.7162022808873125</v>
      </c>
      <c r="E39" s="44">
        <v>1.2851142042907302</v>
      </c>
      <c r="F39" s="44">
        <v>2.3575728384959462</v>
      </c>
      <c r="G39" s="44">
        <v>11.171472115630928</v>
      </c>
      <c r="H39" s="44">
        <v>7.6950748978665455</v>
      </c>
      <c r="I39" s="44">
        <v>2.0259964661856595</v>
      </c>
      <c r="J39" s="44">
        <v>2.3843639412186723</v>
      </c>
      <c r="K39" s="44">
        <v>9.6477607173633508</v>
      </c>
      <c r="L39" s="44">
        <v>7.6349294686868205</v>
      </c>
      <c r="M39" s="44">
        <v>3.4780573546137243</v>
      </c>
      <c r="N39" s="44">
        <v>5.3423275848012217</v>
      </c>
      <c r="O39" s="44">
        <v>4.8532805228634599</v>
      </c>
      <c r="P39" s="45">
        <v>4.9709589407000543</v>
      </c>
      <c r="Q39" s="43">
        <v>5.8189376649685758E-2</v>
      </c>
      <c r="R39" s="44">
        <v>0.22748975773125246</v>
      </c>
      <c r="S39" s="44">
        <v>0.12928353508012014</v>
      </c>
      <c r="T39" s="46">
        <v>8.4773783272466915E-2</v>
      </c>
      <c r="U39" s="44">
        <v>0.23478190314901229</v>
      </c>
      <c r="V39" s="44">
        <v>0.29834062581668486</v>
      </c>
      <c r="W39" s="44">
        <v>0.2571493418066273</v>
      </c>
      <c r="X39" s="44">
        <v>7.9448976154840811E-2</v>
      </c>
      <c r="Y39" s="44">
        <v>6.2977114620363872E-2</v>
      </c>
      <c r="Z39" s="44">
        <v>2.6980967405339479E-2</v>
      </c>
      <c r="AA39" s="44">
        <v>3.2227472003271015E-2</v>
      </c>
      <c r="AB39" s="44">
        <v>9.725080454708078E-2</v>
      </c>
      <c r="AC39" s="44">
        <v>0.20666969833988719</v>
      </c>
      <c r="AD39" s="44">
        <v>0.19940762376520904</v>
      </c>
      <c r="AE39" s="45">
        <v>5.8084996944637049E-2</v>
      </c>
      <c r="AF39" s="43">
        <v>1.5562275150497349E-3</v>
      </c>
      <c r="AG39" s="44">
        <v>3.9326965014690081E-2</v>
      </c>
      <c r="AH39" s="44">
        <v>2.6060303134260443E-2</v>
      </c>
      <c r="AI39" s="46">
        <v>1.3756058673733638E-2</v>
      </c>
      <c r="AJ39" s="44">
        <v>1.2947531423658766E-2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1.7758654478014526E-2</v>
      </c>
      <c r="AR39" s="44">
        <v>0</v>
      </c>
      <c r="AS39" s="44">
        <v>0</v>
      </c>
      <c r="AT39" s="45">
        <v>0</v>
      </c>
      <c r="AU39" s="43">
        <v>2.9094688324842875E-2</v>
      </c>
      <c r="AV39" s="44">
        <v>0.10856752575863911</v>
      </c>
      <c r="AW39" s="44">
        <v>7.0342458850679551E-2</v>
      </c>
      <c r="AX39" s="46">
        <v>1.8148053310528111E-2</v>
      </c>
      <c r="AY39" s="44">
        <v>0.10375288514158557</v>
      </c>
      <c r="AZ39" s="44">
        <v>8.5517412690732292E-2</v>
      </c>
      <c r="BA39" s="44">
        <v>5.6286881525192921E-2</v>
      </c>
      <c r="BB39" s="44">
        <v>2.6451275893467963E-2</v>
      </c>
      <c r="BC39" s="44">
        <v>1.6827485026561229E-2</v>
      </c>
      <c r="BD39" s="44">
        <v>2.5879703429611337E-2</v>
      </c>
      <c r="BE39" s="44">
        <v>2.6832564795674991E-2</v>
      </c>
      <c r="BF39" s="44">
        <v>5.1437369486867904E-2</v>
      </c>
      <c r="BG39" s="44">
        <v>6.8251470823078572E-2</v>
      </c>
      <c r="BH39" s="44">
        <v>5.1437369486867904E-2</v>
      </c>
      <c r="BI39" s="45">
        <v>6.8251470823078572E-2</v>
      </c>
    </row>
    <row r="40" spans="1:61" x14ac:dyDescent="0.25">
      <c r="T40"/>
    </row>
    <row r="41" spans="1:61" x14ac:dyDescent="0.25">
      <c r="A41" s="47" t="s">
        <v>35</v>
      </c>
      <c r="T41"/>
    </row>
    <row r="42" spans="1:61" x14ac:dyDescent="0.25">
      <c r="Q42" s="48"/>
      <c r="R42" s="48"/>
      <c r="S42" s="48"/>
      <c r="T42" s="49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</row>
    <row r="43" spans="1:61" x14ac:dyDescent="0.25">
      <c r="Q43" s="48"/>
      <c r="R43" s="48"/>
      <c r="S43" s="48"/>
      <c r="T43" s="49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</row>
    <row r="44" spans="1:61" x14ac:dyDescent="0.25">
      <c r="Q44" s="48"/>
      <c r="R44" s="48"/>
      <c r="S44" s="48"/>
      <c r="T44" s="49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</row>
    <row r="45" spans="1:61" x14ac:dyDescent="0.25">
      <c r="Q45" s="48"/>
      <c r="R45" s="48"/>
      <c r="S45" s="48"/>
      <c r="T45" s="4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</row>
    <row r="46" spans="1:61" x14ac:dyDescent="0.25">
      <c r="Q46" s="48"/>
      <c r="R46" s="48"/>
      <c r="S46" s="48"/>
      <c r="T46" s="49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</row>
    <row r="47" spans="1:61" x14ac:dyDescent="0.25">
      <c r="Q47" s="48"/>
      <c r="R47" s="48"/>
      <c r="S47" s="48"/>
      <c r="T47" s="49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</row>
    <row r="48" spans="1:61" x14ac:dyDescent="0.25">
      <c r="Q48" s="48"/>
      <c r="R48" s="48"/>
      <c r="S48" s="48"/>
      <c r="T48" s="49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</row>
    <row r="49" spans="17:31" x14ac:dyDescent="0.25">
      <c r="Q49" s="48"/>
      <c r="R49" s="48"/>
      <c r="S49" s="48"/>
      <c r="T49" s="49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</row>
    <row r="50" spans="17:31" x14ac:dyDescent="0.25">
      <c r="Q50" s="48"/>
      <c r="R50" s="48"/>
      <c r="S50" s="48"/>
      <c r="T50" s="49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</row>
    <row r="51" spans="17:31" x14ac:dyDescent="0.25">
      <c r="Q51" s="48"/>
      <c r="R51" s="48"/>
      <c r="S51" s="48"/>
      <c r="T51" s="49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</row>
    <row r="6017" spans="1:2" x14ac:dyDescent="0.25">
      <c r="A6017" t="s">
        <v>36</v>
      </c>
      <c r="B6017">
        <v>2.4974937122957595E-2</v>
      </c>
    </row>
    <row r="6018" spans="1:2" x14ac:dyDescent="0.25">
      <c r="A6018" t="s">
        <v>37</v>
      </c>
    </row>
    <row r="6019" spans="1:2" x14ac:dyDescent="0.25">
      <c r="A6019" t="s">
        <v>38</v>
      </c>
    </row>
    <row r="6020" spans="1:2" x14ac:dyDescent="0.25">
      <c r="A6020" t="s">
        <v>39</v>
      </c>
    </row>
    <row r="6021" spans="1:2" x14ac:dyDescent="0.25">
      <c r="A6021" t="s">
        <v>40</v>
      </c>
    </row>
    <row r="6022" spans="1:2" x14ac:dyDescent="0.25">
      <c r="A6022" t="s">
        <v>41</v>
      </c>
    </row>
  </sheetData>
  <mergeCells count="4">
    <mergeCell ref="B3:P3"/>
    <mergeCell ref="Q3:AE3"/>
    <mergeCell ref="AF3:AT3"/>
    <mergeCell ref="AU3:BI3"/>
  </mergeCells>
  <conditionalFormatting sqref="B16:C16">
    <cfRule type="expression" dxfId="0" priority="1">
      <formula>Settings.CanvasVisible=TRUE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TOTAL SWITZERLAND</vt:lpstr>
      <vt:lpstr>2015-2018</vt:lpstr>
      <vt:lpstr>Gauss</vt:lpstr>
      <vt:lpstr>COOP</vt:lpstr>
      <vt:lpstr>DENNER</vt:lpstr>
      <vt:lpstr>VOLG</vt:lpstr>
      <vt:lpstr>SPAR</vt:lpstr>
      <vt:lpstr>MANOR</vt:lpstr>
      <vt:lpstr>GLOBUS</vt:lpstr>
    </vt:vector>
  </TitlesOfParts>
  <Company>Nielsen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Bruch, Felix G</dc:creator>
  <cp:lastModifiedBy>Christinet Bastien</cp:lastModifiedBy>
  <dcterms:created xsi:type="dcterms:W3CDTF">2019-11-28T08:50:50Z</dcterms:created>
  <dcterms:modified xsi:type="dcterms:W3CDTF">2019-12-18T12:25:10Z</dcterms:modified>
</cp:coreProperties>
</file>