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OSMV\16_Etudes spécifiques\2019\ES 8_Segmentation des prix dans la grande distribution suisse\"/>
    </mc:Choice>
  </mc:AlternateContent>
  <xr:revisionPtr revIDLastSave="0" documentId="13_ncr:1_{BF772DE7-19F2-41D0-BA7E-17D657BBC1D4}" xr6:coauthVersionLast="36" xr6:coauthVersionMax="36" xr10:uidLastSave="{00000000-0000-0000-0000-000000000000}"/>
  <bookViews>
    <workbookView xWindow="0" yWindow="0" windowWidth="25200" windowHeight="10830" activeTab="6" xr2:uid="{00000000-000D-0000-FFFF-FFFF00000000}"/>
  </bookViews>
  <sheets>
    <sheet name="COOP" sheetId="2" r:id="rId1"/>
    <sheet name="DENNER" sheetId="3" r:id="rId2"/>
    <sheet name="SPAR" sheetId="4" r:id="rId3"/>
    <sheet name="VOLG" sheetId="5" r:id="rId4"/>
    <sheet name="MANOR" sheetId="6" r:id="rId5"/>
    <sheet name="GLOBUS" sheetId="7" r:id="rId6"/>
    <sheet name="TOTAL SWITZERLAND" sheetId="1" r:id="rId7"/>
    <sheet name="Example_2019" sheetId="10" r:id="rId8"/>
    <sheet name="Trans." sheetId="8" r:id="rId9"/>
    <sheet name="DEF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51" i="1" l="1"/>
  <c r="T50" i="1"/>
  <c r="T49" i="1"/>
  <c r="T48" i="1"/>
  <c r="T47" i="1"/>
  <c r="T46" i="1"/>
  <c r="T45" i="1"/>
  <c r="T44" i="1"/>
  <c r="T43" i="1"/>
  <c r="T42" i="1"/>
  <c r="O51" i="1"/>
  <c r="O50" i="1"/>
  <c r="O49" i="1"/>
  <c r="O48" i="1"/>
  <c r="O47" i="1"/>
  <c r="O46" i="1"/>
  <c r="O45" i="1"/>
  <c r="O44" i="1"/>
  <c r="O43" i="1"/>
  <c r="O42" i="1"/>
  <c r="J51" i="1"/>
  <c r="J50" i="1"/>
  <c r="J49" i="1"/>
  <c r="J48" i="1"/>
  <c r="J47" i="1"/>
  <c r="J46" i="1"/>
  <c r="J45" i="1"/>
  <c r="J44" i="1"/>
  <c r="J43" i="1"/>
  <c r="J42" i="1"/>
  <c r="E51" i="1"/>
  <c r="E50" i="1"/>
  <c r="E49" i="1"/>
  <c r="E48" i="1"/>
  <c r="E47" i="1"/>
  <c r="E46" i="1"/>
  <c r="E45" i="1"/>
  <c r="E44" i="1"/>
  <c r="E43" i="1"/>
  <c r="E42" i="1"/>
  <c r="D54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S34" i="8" l="1"/>
  <c r="S25" i="8"/>
  <c r="S15" i="8"/>
  <c r="S14" i="8"/>
  <c r="S13" i="8"/>
  <c r="S12" i="8"/>
  <c r="S11" i="8"/>
  <c r="S10" i="8"/>
  <c r="S9" i="8"/>
  <c r="S8" i="8"/>
  <c r="S7" i="8"/>
  <c r="S6" i="8"/>
  <c r="S29" i="8"/>
  <c r="S28" i="8"/>
  <c r="S27" i="8"/>
  <c r="S26" i="8"/>
  <c r="S24" i="8"/>
  <c r="S23" i="8"/>
  <c r="S22" i="8"/>
  <c r="S21" i="8"/>
  <c r="S20" i="8"/>
  <c r="S30" i="8" s="1"/>
  <c r="S43" i="8"/>
  <c r="S42" i="8"/>
  <c r="S41" i="8"/>
  <c r="S40" i="8"/>
  <c r="S39" i="8"/>
  <c r="S38" i="8"/>
  <c r="S37" i="8"/>
  <c r="S36" i="8"/>
  <c r="S35" i="8"/>
  <c r="S44" i="8"/>
  <c r="T43" i="8" s="1"/>
  <c r="S55" i="8"/>
  <c r="S56" i="8"/>
  <c r="S57" i="8"/>
  <c r="S58" i="8"/>
  <c r="S59" i="8"/>
  <c r="S60" i="8"/>
  <c r="S61" i="8"/>
  <c r="S62" i="8"/>
  <c r="S63" i="8"/>
  <c r="S54" i="8"/>
  <c r="S64" i="8" s="1"/>
  <c r="D55" i="8"/>
  <c r="D58" i="8"/>
  <c r="D59" i="8"/>
  <c r="D62" i="8"/>
  <c r="D63" i="8"/>
  <c r="O64" i="8"/>
  <c r="N64" i="8"/>
  <c r="K64" i="8"/>
  <c r="J64" i="8"/>
  <c r="G64" i="8"/>
  <c r="U56" i="8" s="1"/>
  <c r="F64" i="8"/>
  <c r="C64" i="8"/>
  <c r="D56" i="8" s="1"/>
  <c r="B64" i="8"/>
  <c r="Q63" i="8"/>
  <c r="M63" i="8"/>
  <c r="I63" i="8"/>
  <c r="E63" i="8"/>
  <c r="Q62" i="8"/>
  <c r="M62" i="8"/>
  <c r="I62" i="8"/>
  <c r="E62" i="8"/>
  <c r="Q61" i="8"/>
  <c r="M61" i="8"/>
  <c r="I61" i="8"/>
  <c r="E61" i="8"/>
  <c r="Q60" i="8"/>
  <c r="M60" i="8"/>
  <c r="I60" i="8"/>
  <c r="E60" i="8"/>
  <c r="Q59" i="8"/>
  <c r="M59" i="8"/>
  <c r="I59" i="8"/>
  <c r="E59" i="8"/>
  <c r="Q58" i="8"/>
  <c r="M58" i="8"/>
  <c r="I58" i="8"/>
  <c r="E58" i="8"/>
  <c r="Q57" i="8"/>
  <c r="M57" i="8"/>
  <c r="I57" i="8"/>
  <c r="E57" i="8"/>
  <c r="Q56" i="8"/>
  <c r="M56" i="8"/>
  <c r="I56" i="8"/>
  <c r="E56" i="8"/>
  <c r="Q55" i="8"/>
  <c r="M55" i="8"/>
  <c r="I55" i="8"/>
  <c r="E55" i="8"/>
  <c r="Q54" i="8"/>
  <c r="M54" i="8"/>
  <c r="I54" i="8"/>
  <c r="E54" i="8"/>
  <c r="S51" i="1"/>
  <c r="D43" i="1"/>
  <c r="F43" i="1"/>
  <c r="G43" i="1"/>
  <c r="H43" i="1"/>
  <c r="I43" i="1"/>
  <c r="K43" i="1"/>
  <c r="L43" i="1"/>
  <c r="M43" i="1"/>
  <c r="N43" i="1"/>
  <c r="P43" i="1"/>
  <c r="Q43" i="1"/>
  <c r="R43" i="1"/>
  <c r="S43" i="1"/>
  <c r="U43" i="1"/>
  <c r="D44" i="1"/>
  <c r="F44" i="1"/>
  <c r="G44" i="1"/>
  <c r="H44" i="1"/>
  <c r="I44" i="1"/>
  <c r="K44" i="1"/>
  <c r="L44" i="1"/>
  <c r="M44" i="1"/>
  <c r="N44" i="1"/>
  <c r="P44" i="1"/>
  <c r="Q44" i="1"/>
  <c r="R44" i="1"/>
  <c r="S44" i="1"/>
  <c r="U44" i="1"/>
  <c r="D45" i="1"/>
  <c r="F45" i="1"/>
  <c r="G45" i="1"/>
  <c r="H45" i="1"/>
  <c r="I45" i="1"/>
  <c r="K45" i="1"/>
  <c r="L45" i="1"/>
  <c r="M45" i="1"/>
  <c r="N45" i="1"/>
  <c r="P45" i="1"/>
  <c r="Q45" i="1"/>
  <c r="R45" i="1"/>
  <c r="S45" i="1"/>
  <c r="U45" i="1"/>
  <c r="D46" i="1"/>
  <c r="F46" i="1"/>
  <c r="G46" i="1"/>
  <c r="H46" i="1"/>
  <c r="I46" i="1"/>
  <c r="K46" i="1"/>
  <c r="L46" i="1"/>
  <c r="M46" i="1"/>
  <c r="N46" i="1"/>
  <c r="P46" i="1"/>
  <c r="Q46" i="1"/>
  <c r="R46" i="1"/>
  <c r="S46" i="1"/>
  <c r="U46" i="1"/>
  <c r="D47" i="1"/>
  <c r="F47" i="1"/>
  <c r="G47" i="1"/>
  <c r="H47" i="1"/>
  <c r="I47" i="1"/>
  <c r="K47" i="1"/>
  <c r="L47" i="1"/>
  <c r="M47" i="1"/>
  <c r="N47" i="1"/>
  <c r="P47" i="1"/>
  <c r="Q47" i="1"/>
  <c r="R47" i="1"/>
  <c r="S47" i="1"/>
  <c r="U47" i="1"/>
  <c r="D48" i="1"/>
  <c r="F48" i="1"/>
  <c r="G48" i="1"/>
  <c r="H48" i="1"/>
  <c r="I48" i="1"/>
  <c r="K48" i="1"/>
  <c r="L48" i="1"/>
  <c r="M48" i="1"/>
  <c r="N48" i="1"/>
  <c r="P48" i="1"/>
  <c r="Q48" i="1"/>
  <c r="R48" i="1"/>
  <c r="S48" i="1"/>
  <c r="U48" i="1"/>
  <c r="D49" i="1"/>
  <c r="F49" i="1"/>
  <c r="G49" i="1"/>
  <c r="H49" i="1"/>
  <c r="I49" i="1"/>
  <c r="K49" i="1"/>
  <c r="L49" i="1"/>
  <c r="M49" i="1"/>
  <c r="N49" i="1"/>
  <c r="P49" i="1"/>
  <c r="Q49" i="1"/>
  <c r="R49" i="1"/>
  <c r="S49" i="1"/>
  <c r="U49" i="1"/>
  <c r="D50" i="1"/>
  <c r="F50" i="1"/>
  <c r="G50" i="1"/>
  <c r="H50" i="1"/>
  <c r="I50" i="1"/>
  <c r="K50" i="1"/>
  <c r="L50" i="1"/>
  <c r="M50" i="1"/>
  <c r="N50" i="1"/>
  <c r="P50" i="1"/>
  <c r="Q50" i="1"/>
  <c r="R50" i="1"/>
  <c r="S50" i="1"/>
  <c r="U50" i="1"/>
  <c r="D51" i="1"/>
  <c r="F51" i="1"/>
  <c r="G51" i="1"/>
  <c r="H51" i="1"/>
  <c r="I51" i="1"/>
  <c r="K51" i="1"/>
  <c r="L51" i="1"/>
  <c r="M51" i="1"/>
  <c r="N51" i="1"/>
  <c r="P51" i="1"/>
  <c r="Q51" i="1"/>
  <c r="R51" i="1"/>
  <c r="U51" i="1"/>
  <c r="F42" i="1"/>
  <c r="G42" i="1"/>
  <c r="H42" i="1"/>
  <c r="I42" i="1"/>
  <c r="K42" i="1"/>
  <c r="L42" i="1"/>
  <c r="M42" i="1"/>
  <c r="N42" i="1"/>
  <c r="P42" i="1"/>
  <c r="Q42" i="1"/>
  <c r="R42" i="1"/>
  <c r="S42" i="1"/>
  <c r="U42" i="1"/>
  <c r="D42" i="1"/>
  <c r="T63" i="8" l="1"/>
  <c r="T56" i="8"/>
  <c r="T29" i="8"/>
  <c r="T22" i="8"/>
  <c r="G65" i="8"/>
  <c r="D61" i="8"/>
  <c r="D57" i="8"/>
  <c r="S16" i="8"/>
  <c r="T36" i="8"/>
  <c r="D54" i="8"/>
  <c r="D60" i="8"/>
  <c r="C65" i="8"/>
  <c r="C16" i="8"/>
  <c r="T15" i="8" l="1"/>
  <c r="T8" i="8"/>
  <c r="D7" i="8"/>
  <c r="D6" i="8"/>
  <c r="D8" i="8"/>
  <c r="O44" i="8"/>
  <c r="N44" i="8"/>
  <c r="K44" i="8"/>
  <c r="J44" i="8"/>
  <c r="G44" i="8"/>
  <c r="F44" i="8"/>
  <c r="C44" i="8"/>
  <c r="D38" i="8" s="1"/>
  <c r="B44" i="8"/>
  <c r="Q43" i="8"/>
  <c r="M43" i="8"/>
  <c r="L43" i="8"/>
  <c r="I43" i="8"/>
  <c r="E43" i="8"/>
  <c r="Q42" i="8"/>
  <c r="M42" i="8"/>
  <c r="I42" i="8"/>
  <c r="E42" i="8"/>
  <c r="Q41" i="8"/>
  <c r="M41" i="8"/>
  <c r="I41" i="8"/>
  <c r="E41" i="8"/>
  <c r="Q40" i="8"/>
  <c r="M40" i="8"/>
  <c r="I40" i="8"/>
  <c r="E40" i="8"/>
  <c r="Q39" i="8"/>
  <c r="M39" i="8"/>
  <c r="I39" i="8"/>
  <c r="H39" i="8"/>
  <c r="E39" i="8"/>
  <c r="Q38" i="8"/>
  <c r="M38" i="8"/>
  <c r="I38" i="8"/>
  <c r="E38" i="8"/>
  <c r="Q37" i="8"/>
  <c r="M37" i="8"/>
  <c r="I37" i="8"/>
  <c r="E37" i="8"/>
  <c r="Q36" i="8"/>
  <c r="M36" i="8"/>
  <c r="L36" i="8"/>
  <c r="I36" i="8"/>
  <c r="E36" i="8"/>
  <c r="Q35" i="8"/>
  <c r="M35" i="8"/>
  <c r="I35" i="8"/>
  <c r="E35" i="8"/>
  <c r="Q34" i="8"/>
  <c r="M34" i="8"/>
  <c r="I34" i="8"/>
  <c r="E34" i="8"/>
  <c r="O30" i="8"/>
  <c r="P29" i="8" s="1"/>
  <c r="N30" i="8"/>
  <c r="K30" i="8"/>
  <c r="L27" i="8" s="1"/>
  <c r="J30" i="8"/>
  <c r="G30" i="8"/>
  <c r="U22" i="8" s="1"/>
  <c r="F30" i="8"/>
  <c r="C30" i="8"/>
  <c r="D24" i="8" s="1"/>
  <c r="B30" i="8"/>
  <c r="Q29" i="8"/>
  <c r="M29" i="8"/>
  <c r="L29" i="8"/>
  <c r="I29" i="8"/>
  <c r="E29" i="8"/>
  <c r="Q28" i="8"/>
  <c r="M28" i="8"/>
  <c r="I28" i="8"/>
  <c r="E28" i="8"/>
  <c r="Q27" i="8"/>
  <c r="M27" i="8"/>
  <c r="I27" i="8"/>
  <c r="E27" i="8"/>
  <c r="Q26" i="8"/>
  <c r="M26" i="8"/>
  <c r="I26" i="8"/>
  <c r="E26" i="8"/>
  <c r="Q25" i="8"/>
  <c r="P25" i="8"/>
  <c r="M25" i="8"/>
  <c r="L25" i="8"/>
  <c r="I25" i="8"/>
  <c r="E25" i="8"/>
  <c r="Q24" i="8"/>
  <c r="M24" i="8"/>
  <c r="I24" i="8"/>
  <c r="E24" i="8"/>
  <c r="Q23" i="8"/>
  <c r="M23" i="8"/>
  <c r="I23" i="8"/>
  <c r="E23" i="8"/>
  <c r="Q22" i="8"/>
  <c r="M22" i="8"/>
  <c r="L22" i="8"/>
  <c r="I22" i="8"/>
  <c r="E22" i="8"/>
  <c r="I21" i="8"/>
  <c r="E21" i="8"/>
  <c r="E20" i="8"/>
  <c r="O16" i="8"/>
  <c r="P13" i="8" s="1"/>
  <c r="N16" i="8"/>
  <c r="K16" i="8"/>
  <c r="J16" i="8"/>
  <c r="G16" i="8"/>
  <c r="F16" i="8"/>
  <c r="B16" i="8"/>
  <c r="J86" i="8" s="1"/>
  <c r="I15" i="8"/>
  <c r="E15" i="8"/>
  <c r="Q14" i="8"/>
  <c r="M14" i="8"/>
  <c r="I14" i="8"/>
  <c r="H14" i="8"/>
  <c r="E14" i="8"/>
  <c r="D14" i="8"/>
  <c r="Q13" i="8"/>
  <c r="M13" i="8"/>
  <c r="I13" i="8"/>
  <c r="E13" i="8"/>
  <c r="D13" i="8"/>
  <c r="Q12" i="8"/>
  <c r="M12" i="8"/>
  <c r="I12" i="8"/>
  <c r="E12" i="8"/>
  <c r="D12" i="8"/>
  <c r="Q11" i="8"/>
  <c r="M11" i="8"/>
  <c r="I11" i="8"/>
  <c r="E11" i="8"/>
  <c r="D11" i="8"/>
  <c r="Q10" i="8"/>
  <c r="M10" i="8"/>
  <c r="I10" i="8"/>
  <c r="E10" i="8"/>
  <c r="D10" i="8"/>
  <c r="Q9" i="8"/>
  <c r="M9" i="8"/>
  <c r="I9" i="8"/>
  <c r="E9" i="8"/>
  <c r="D9" i="8"/>
  <c r="Q8" i="8"/>
  <c r="M8" i="8"/>
  <c r="L8" i="8"/>
  <c r="I8" i="8"/>
  <c r="E8" i="8"/>
  <c r="I7" i="8"/>
  <c r="H7" i="8"/>
  <c r="E7" i="8"/>
  <c r="I6" i="8"/>
  <c r="E6" i="8"/>
  <c r="K31" i="8" l="1"/>
  <c r="U8" i="8"/>
  <c r="G47" i="8"/>
  <c r="K65" i="8"/>
  <c r="O65" i="8"/>
  <c r="L62" i="8"/>
  <c r="L58" i="8"/>
  <c r="L54" i="8"/>
  <c r="L56" i="8"/>
  <c r="L61" i="8"/>
  <c r="L57" i="8"/>
  <c r="L63" i="8"/>
  <c r="L59" i="8"/>
  <c r="L55" i="8"/>
  <c r="L60" i="8"/>
  <c r="H12" i="8"/>
  <c r="D22" i="8"/>
  <c r="H10" i="8"/>
  <c r="L34" i="8"/>
  <c r="L38" i="8"/>
  <c r="U36" i="8"/>
  <c r="H60" i="8"/>
  <c r="H56" i="8"/>
  <c r="H62" i="8"/>
  <c r="H54" i="8"/>
  <c r="H63" i="8"/>
  <c r="H59" i="8"/>
  <c r="H61" i="8"/>
  <c r="H57" i="8"/>
  <c r="H58" i="8"/>
  <c r="H55" i="8"/>
  <c r="P60" i="8"/>
  <c r="P56" i="8"/>
  <c r="P58" i="8"/>
  <c r="P63" i="8"/>
  <c r="P61" i="8"/>
  <c r="P57" i="8"/>
  <c r="P62" i="8"/>
  <c r="P54" i="8"/>
  <c r="P59" i="8"/>
  <c r="P55" i="8"/>
  <c r="D20" i="8"/>
  <c r="D36" i="8"/>
  <c r="L23" i="8"/>
  <c r="L26" i="8"/>
  <c r="F47" i="8"/>
  <c r="D23" i="8"/>
  <c r="L24" i="8"/>
  <c r="L28" i="8"/>
  <c r="J100" i="8"/>
  <c r="D34" i="8"/>
  <c r="H40" i="8"/>
  <c r="D41" i="8"/>
  <c r="G45" i="8"/>
  <c r="D39" i="8"/>
  <c r="D42" i="8"/>
  <c r="G78" i="8"/>
  <c r="H6" i="8"/>
  <c r="K45" i="8"/>
  <c r="H9" i="8"/>
  <c r="H11" i="8"/>
  <c r="H13" i="8"/>
  <c r="M15" i="8"/>
  <c r="L35" i="8"/>
  <c r="L37" i="8"/>
  <c r="D40" i="8"/>
  <c r="D43" i="8"/>
  <c r="G86" i="8"/>
  <c r="H86" i="8" s="1"/>
  <c r="O79" i="8"/>
  <c r="F82" i="8"/>
  <c r="H8" i="8"/>
  <c r="D21" i="8"/>
  <c r="P22" i="8"/>
  <c r="D35" i="8"/>
  <c r="D37" i="8"/>
  <c r="L39" i="8"/>
  <c r="L42" i="8"/>
  <c r="O82" i="8"/>
  <c r="L41" i="8"/>
  <c r="L40" i="8"/>
  <c r="H37" i="8"/>
  <c r="G112" i="8"/>
  <c r="H38" i="8"/>
  <c r="H36" i="8"/>
  <c r="H35" i="8"/>
  <c r="H34" i="8"/>
  <c r="H42" i="8"/>
  <c r="H41" i="8"/>
  <c r="H43" i="8"/>
  <c r="G105" i="8"/>
  <c r="C45" i="8"/>
  <c r="L9" i="8"/>
  <c r="P15" i="8"/>
  <c r="P8" i="8"/>
  <c r="O17" i="8"/>
  <c r="P12" i="8"/>
  <c r="P24" i="8"/>
  <c r="P28" i="8"/>
  <c r="P23" i="8"/>
  <c r="P27" i="8"/>
  <c r="P26" i="8"/>
  <c r="G46" i="8"/>
  <c r="D29" i="8"/>
  <c r="D28" i="8"/>
  <c r="D27" i="8"/>
  <c r="D26" i="8"/>
  <c r="D25" i="8"/>
  <c r="P14" i="8"/>
  <c r="P11" i="8"/>
  <c r="P10" i="8"/>
  <c r="P9" i="8"/>
  <c r="G79" i="8"/>
  <c r="G82" i="8"/>
  <c r="O86" i="8"/>
  <c r="K86" i="8"/>
  <c r="L86" i="8" s="1"/>
  <c r="F80" i="8"/>
  <c r="O83" i="8"/>
  <c r="G80" i="8"/>
  <c r="G84" i="8"/>
  <c r="O80" i="8"/>
  <c r="O84" i="8"/>
  <c r="G83" i="8"/>
  <c r="H15" i="8"/>
  <c r="O31" i="8"/>
  <c r="F77" i="8"/>
  <c r="G81" i="8"/>
  <c r="G85" i="8"/>
  <c r="G77" i="8"/>
  <c r="O81" i="8"/>
  <c r="O85" i="8"/>
  <c r="C17" i="8"/>
  <c r="N84" i="8"/>
  <c r="P84" i="8" s="1"/>
  <c r="N86" i="8"/>
  <c r="F78" i="8"/>
  <c r="H78" i="8" s="1"/>
  <c r="N80" i="8"/>
  <c r="N82" i="8"/>
  <c r="F85" i="8"/>
  <c r="F79" i="8"/>
  <c r="F81" i="8"/>
  <c r="F83" i="8"/>
  <c r="N83" i="8"/>
  <c r="N85" i="8"/>
  <c r="P85" i="8" s="1"/>
  <c r="B47" i="8"/>
  <c r="F49" i="8" s="1"/>
  <c r="N79" i="8"/>
  <c r="P79" i="8" s="1"/>
  <c r="N81" i="8"/>
  <c r="P81" i="8" s="1"/>
  <c r="F84" i="8"/>
  <c r="F86" i="8"/>
  <c r="N47" i="8"/>
  <c r="Q15" i="8"/>
  <c r="P43" i="8"/>
  <c r="P42" i="8"/>
  <c r="P41" i="8"/>
  <c r="P40" i="8"/>
  <c r="P39" i="8"/>
  <c r="P38" i="8"/>
  <c r="P37" i="8"/>
  <c r="P36" i="8"/>
  <c r="P35" i="8"/>
  <c r="P34" i="8"/>
  <c r="O45" i="8"/>
  <c r="H29" i="8"/>
  <c r="H28" i="8"/>
  <c r="H27" i="8"/>
  <c r="H26" i="8"/>
  <c r="H25" i="8"/>
  <c r="H24" i="8"/>
  <c r="H23" i="8"/>
  <c r="H22" i="8"/>
  <c r="G31" i="8"/>
  <c r="C31" i="8"/>
  <c r="H21" i="8"/>
  <c r="H82" i="8"/>
  <c r="F105" i="8"/>
  <c r="F112" i="8"/>
  <c r="H112" i="8" s="1"/>
  <c r="N111" i="8"/>
  <c r="F111" i="8"/>
  <c r="N110" i="8"/>
  <c r="F110" i="8"/>
  <c r="N109" i="8"/>
  <c r="F109" i="8"/>
  <c r="N108" i="8"/>
  <c r="F108" i="8"/>
  <c r="N107" i="8"/>
  <c r="F107" i="8"/>
  <c r="N114" i="8"/>
  <c r="B114" i="8"/>
  <c r="B106" i="8"/>
  <c r="F113" i="8"/>
  <c r="N112" i="8"/>
  <c r="B105" i="8"/>
  <c r="B112" i="8"/>
  <c r="J111" i="8"/>
  <c r="B111" i="8"/>
  <c r="J110" i="8"/>
  <c r="B110" i="8"/>
  <c r="J109" i="8"/>
  <c r="B109" i="8"/>
  <c r="J108" i="8"/>
  <c r="B108" i="8"/>
  <c r="J107" i="8"/>
  <c r="B107" i="8"/>
  <c r="F114" i="8"/>
  <c r="N113" i="8"/>
  <c r="J106" i="8"/>
  <c r="B113" i="8"/>
  <c r="J47" i="8"/>
  <c r="J49" i="8" s="1"/>
  <c r="J113" i="8"/>
  <c r="L15" i="8"/>
  <c r="L14" i="8"/>
  <c r="L13" i="8"/>
  <c r="L12" i="8"/>
  <c r="L11" i="8"/>
  <c r="L10" i="8"/>
  <c r="K17" i="8"/>
  <c r="K47" i="8" s="1"/>
  <c r="K100" i="8"/>
  <c r="B91" i="8"/>
  <c r="F92" i="8"/>
  <c r="F93" i="8"/>
  <c r="N93" i="8"/>
  <c r="F94" i="8"/>
  <c r="N94" i="8"/>
  <c r="F95" i="8"/>
  <c r="N95" i="8"/>
  <c r="F96" i="8"/>
  <c r="N96" i="8"/>
  <c r="F97" i="8"/>
  <c r="N97" i="8"/>
  <c r="F98" i="8"/>
  <c r="N98" i="8"/>
  <c r="F99" i="8"/>
  <c r="N99" i="8"/>
  <c r="F100" i="8"/>
  <c r="N100" i="8"/>
  <c r="C113" i="8"/>
  <c r="D15" i="8"/>
  <c r="C91" i="8"/>
  <c r="G92" i="8"/>
  <c r="G93" i="8"/>
  <c r="O93" i="8"/>
  <c r="G94" i="8"/>
  <c r="O94" i="8"/>
  <c r="G95" i="8"/>
  <c r="O95" i="8"/>
  <c r="G96" i="8"/>
  <c r="O96" i="8"/>
  <c r="G97" i="8"/>
  <c r="O97" i="8"/>
  <c r="G98" i="8"/>
  <c r="O98" i="8"/>
  <c r="G99" i="8"/>
  <c r="O99" i="8"/>
  <c r="G100" i="8"/>
  <c r="O100" i="8"/>
  <c r="K112" i="8"/>
  <c r="O113" i="8"/>
  <c r="G114" i="8"/>
  <c r="G17" i="8"/>
  <c r="B77" i="8"/>
  <c r="B78" i="8"/>
  <c r="B79" i="8"/>
  <c r="J79" i="8"/>
  <c r="B80" i="8"/>
  <c r="J80" i="8"/>
  <c r="B81" i="8"/>
  <c r="J81" i="8"/>
  <c r="B82" i="8"/>
  <c r="J82" i="8"/>
  <c r="B83" i="8"/>
  <c r="J83" i="8"/>
  <c r="B84" i="8"/>
  <c r="J84" i="8"/>
  <c r="B85" i="8"/>
  <c r="J85" i="8"/>
  <c r="B86" i="8"/>
  <c r="K105" i="8"/>
  <c r="C107" i="8"/>
  <c r="K107" i="8"/>
  <c r="C108" i="8"/>
  <c r="K108" i="8"/>
  <c r="C109" i="8"/>
  <c r="K109" i="8"/>
  <c r="C110" i="8"/>
  <c r="K110" i="8"/>
  <c r="C111" i="8"/>
  <c r="K111" i="8"/>
  <c r="C112" i="8"/>
  <c r="C46" i="8"/>
  <c r="H46" i="8" s="1"/>
  <c r="C77" i="8"/>
  <c r="C78" i="8"/>
  <c r="C79" i="8"/>
  <c r="K79" i="8"/>
  <c r="C80" i="8"/>
  <c r="K80" i="8"/>
  <c r="C81" i="8"/>
  <c r="K81" i="8"/>
  <c r="C82" i="8"/>
  <c r="K82" i="8"/>
  <c r="C83" i="8"/>
  <c r="K83" i="8"/>
  <c r="C84" i="8"/>
  <c r="K84" i="8"/>
  <c r="C85" i="8"/>
  <c r="K85" i="8"/>
  <c r="C86" i="8"/>
  <c r="C105" i="8"/>
  <c r="B92" i="8"/>
  <c r="B93" i="8"/>
  <c r="J93" i="8"/>
  <c r="B94" i="8"/>
  <c r="J94" i="8"/>
  <c r="B95" i="8"/>
  <c r="J95" i="8"/>
  <c r="B96" i="8"/>
  <c r="J96" i="8"/>
  <c r="B97" i="8"/>
  <c r="J97" i="8"/>
  <c r="B98" i="8"/>
  <c r="J98" i="8"/>
  <c r="B99" i="8"/>
  <c r="J99" i="8"/>
  <c r="B100" i="8"/>
  <c r="O112" i="8"/>
  <c r="G113" i="8"/>
  <c r="C92" i="8"/>
  <c r="C93" i="8"/>
  <c r="K93" i="8"/>
  <c r="C94" i="8"/>
  <c r="K94" i="8"/>
  <c r="C95" i="8"/>
  <c r="K95" i="8"/>
  <c r="C96" i="8"/>
  <c r="K96" i="8"/>
  <c r="C97" i="8"/>
  <c r="K97" i="8"/>
  <c r="C98" i="8"/>
  <c r="K98" i="8"/>
  <c r="C99" i="8"/>
  <c r="K99" i="8"/>
  <c r="C100" i="8"/>
  <c r="C106" i="8"/>
  <c r="C114" i="8"/>
  <c r="O114" i="8"/>
  <c r="G107" i="8"/>
  <c r="O107" i="8"/>
  <c r="G108" i="8"/>
  <c r="O108" i="8"/>
  <c r="G109" i="8"/>
  <c r="O109" i="8"/>
  <c r="G110" i="8"/>
  <c r="O110" i="8"/>
  <c r="G111" i="8"/>
  <c r="O111" i="8"/>
  <c r="O47" i="8" l="1"/>
  <c r="H79" i="8"/>
  <c r="H83" i="8"/>
  <c r="H77" i="8"/>
  <c r="H81" i="8"/>
  <c r="G87" i="8"/>
  <c r="I80" i="8" s="1"/>
  <c r="P82" i="8"/>
  <c r="H80" i="8"/>
  <c r="F115" i="8"/>
  <c r="P80" i="8"/>
  <c r="P86" i="8"/>
  <c r="N87" i="8"/>
  <c r="P83" i="8"/>
  <c r="K49" i="8"/>
  <c r="O87" i="8"/>
  <c r="Q79" i="8" s="1"/>
  <c r="I78" i="8"/>
  <c r="H84" i="8"/>
  <c r="F87" i="8"/>
  <c r="H85" i="8"/>
  <c r="I85" i="8"/>
  <c r="I86" i="8"/>
  <c r="I81" i="8"/>
  <c r="I77" i="8"/>
  <c r="I82" i="8"/>
  <c r="I79" i="8"/>
  <c r="I84" i="8"/>
  <c r="I83" i="8"/>
  <c r="D94" i="8"/>
  <c r="D86" i="8"/>
  <c r="D82" i="8"/>
  <c r="D77" i="8"/>
  <c r="C87" i="8"/>
  <c r="E85" i="8" s="1"/>
  <c r="D109" i="8"/>
  <c r="H114" i="8"/>
  <c r="H98" i="8"/>
  <c r="H94" i="8"/>
  <c r="D113" i="8"/>
  <c r="N115" i="8"/>
  <c r="P110" i="8"/>
  <c r="P114" i="8"/>
  <c r="L97" i="8"/>
  <c r="K101" i="8"/>
  <c r="M97" i="8" s="1"/>
  <c r="L93" i="8"/>
  <c r="L85" i="8"/>
  <c r="L81" i="8"/>
  <c r="L108" i="8"/>
  <c r="P113" i="8"/>
  <c r="P97" i="8"/>
  <c r="O101" i="8"/>
  <c r="Q93" i="8" s="1"/>
  <c r="P93" i="8"/>
  <c r="F101" i="8"/>
  <c r="B115" i="8"/>
  <c r="L98" i="8"/>
  <c r="D114" i="8"/>
  <c r="D108" i="8"/>
  <c r="H97" i="8"/>
  <c r="B101" i="8"/>
  <c r="H105" i="8"/>
  <c r="P109" i="8"/>
  <c r="D106" i="8"/>
  <c r="M96" i="8"/>
  <c r="L96" i="8"/>
  <c r="D92" i="8"/>
  <c r="J101" i="8"/>
  <c r="L84" i="8"/>
  <c r="L80" i="8"/>
  <c r="L111" i="8"/>
  <c r="L107" i="8"/>
  <c r="J87" i="8"/>
  <c r="P100" i="8"/>
  <c r="P96" i="8"/>
  <c r="H92" i="8"/>
  <c r="G101" i="8"/>
  <c r="I92" i="8" s="1"/>
  <c r="J115" i="8"/>
  <c r="P111" i="8"/>
  <c r="D105" i="8"/>
  <c r="C115" i="8"/>
  <c r="E114" i="8" s="1"/>
  <c r="H107" i="8"/>
  <c r="D93" i="8"/>
  <c r="D81" i="8"/>
  <c r="H113" i="8"/>
  <c r="D111" i="8"/>
  <c r="O115" i="8"/>
  <c r="Q114" i="8" s="1"/>
  <c r="P107" i="8"/>
  <c r="L109" i="8"/>
  <c r="D98" i="8"/>
  <c r="D97" i="8"/>
  <c r="D85" i="8"/>
  <c r="H109" i="8"/>
  <c r="D96" i="8"/>
  <c r="D80" i="8"/>
  <c r="H100" i="8"/>
  <c r="C101" i="8"/>
  <c r="E93" i="8" s="1"/>
  <c r="D91" i="8"/>
  <c r="L99" i="8"/>
  <c r="M99" i="8"/>
  <c r="P112" i="8"/>
  <c r="L83" i="8"/>
  <c r="L79" i="8"/>
  <c r="K87" i="8"/>
  <c r="M86" i="8" s="1"/>
  <c r="L110" i="8"/>
  <c r="K115" i="8"/>
  <c r="M110" i="8" s="1"/>
  <c r="P99" i="8"/>
  <c r="P95" i="8"/>
  <c r="L82" i="8"/>
  <c r="H111" i="8"/>
  <c r="H110" i="8"/>
  <c r="D112" i="8"/>
  <c r="H93" i="8"/>
  <c r="D100" i="8"/>
  <c r="D84" i="8"/>
  <c r="D107" i="8"/>
  <c r="H96" i="8"/>
  <c r="L100" i="8"/>
  <c r="M100" i="8"/>
  <c r="G115" i="8"/>
  <c r="I113" i="8" s="1"/>
  <c r="P108" i="8"/>
  <c r="L95" i="8"/>
  <c r="H108" i="8"/>
  <c r="D99" i="8"/>
  <c r="E99" i="8"/>
  <c r="D95" i="8"/>
  <c r="D83" i="8"/>
  <c r="E79" i="8"/>
  <c r="D79" i="8"/>
  <c r="D110" i="8"/>
  <c r="B87" i="8"/>
  <c r="C88" i="8" s="1"/>
  <c r="H99" i="8"/>
  <c r="H95" i="8"/>
  <c r="C47" i="8"/>
  <c r="G49" i="8" s="1"/>
  <c r="L94" i="8"/>
  <c r="E78" i="8"/>
  <c r="D78" i="8"/>
  <c r="P98" i="8"/>
  <c r="P94" i="8"/>
  <c r="N101" i="8"/>
  <c r="K102" i="8" l="1"/>
  <c r="C116" i="8"/>
  <c r="E77" i="8"/>
  <c r="Q110" i="8"/>
  <c r="K116" i="8"/>
  <c r="E112" i="8"/>
  <c r="Q109" i="8"/>
  <c r="E107" i="8"/>
  <c r="Q94" i="8"/>
  <c r="M95" i="8"/>
  <c r="M98" i="8"/>
  <c r="E100" i="8"/>
  <c r="M94" i="8"/>
  <c r="Q95" i="8"/>
  <c r="Q99" i="8"/>
  <c r="C102" i="8"/>
  <c r="M93" i="8"/>
  <c r="Q98" i="8"/>
  <c r="E91" i="8"/>
  <c r="I99" i="8"/>
  <c r="E97" i="8"/>
  <c r="E92" i="8"/>
  <c r="Q82" i="8"/>
  <c r="K88" i="8"/>
  <c r="Q81" i="8"/>
  <c r="Q86" i="8"/>
  <c r="Q84" i="8"/>
  <c r="E81" i="8"/>
  <c r="I87" i="8"/>
  <c r="E84" i="8"/>
  <c r="E83" i="8"/>
  <c r="E80" i="8"/>
  <c r="Q85" i="8"/>
  <c r="Q83" i="8"/>
  <c r="Q80" i="8"/>
  <c r="I94" i="8"/>
  <c r="E95" i="8"/>
  <c r="Q108" i="8"/>
  <c r="M79" i="8"/>
  <c r="E96" i="8"/>
  <c r="E98" i="8"/>
  <c r="E111" i="8"/>
  <c r="I107" i="8"/>
  <c r="M107" i="8"/>
  <c r="Q97" i="8"/>
  <c r="M85" i="8"/>
  <c r="I110" i="8"/>
  <c r="E110" i="8"/>
  <c r="M83" i="8"/>
  <c r="I109" i="8"/>
  <c r="M111" i="8"/>
  <c r="Q113" i="8"/>
  <c r="E82" i="8"/>
  <c r="I112" i="8"/>
  <c r="I105" i="8"/>
  <c r="I111" i="8"/>
  <c r="M105" i="8"/>
  <c r="M112" i="8"/>
  <c r="M109" i="8"/>
  <c r="E105" i="8"/>
  <c r="Q96" i="8"/>
  <c r="I97" i="8"/>
  <c r="I114" i="8"/>
  <c r="I98" i="8"/>
  <c r="I108" i="8"/>
  <c r="Q112" i="8"/>
  <c r="I100" i="8"/>
  <c r="P115" i="8"/>
  <c r="M80" i="8"/>
  <c r="E106" i="8"/>
  <c r="M108" i="8"/>
  <c r="E86" i="8"/>
  <c r="I95" i="8"/>
  <c r="I96" i="8"/>
  <c r="I93" i="8"/>
  <c r="M82" i="8"/>
  <c r="Q107" i="8"/>
  <c r="Q111" i="8"/>
  <c r="Q100" i="8"/>
  <c r="E108" i="8"/>
  <c r="E113" i="8"/>
  <c r="E109" i="8"/>
  <c r="E94" i="8"/>
  <c r="M84" i="8"/>
  <c r="M81" i="8"/>
  <c r="I115" i="8" l="1"/>
  <c r="Q87" i="8"/>
  <c r="M101" i="8"/>
  <c r="E101" i="8"/>
  <c r="Q101" i="8"/>
  <c r="I101" i="8"/>
  <c r="Q115" i="8"/>
  <c r="E87" i="8"/>
  <c r="M87" i="8"/>
  <c r="E115" i="8"/>
  <c r="M115" i="8"/>
</calcChain>
</file>

<file path=xl/sharedStrings.xml><?xml version="1.0" encoding="utf-8"?>
<sst xmlns="http://schemas.openxmlformats.org/spreadsheetml/2006/main" count="1074" uniqueCount="71">
  <si>
    <t>ETAT DU VAUD</t>
  </si>
  <si>
    <t>PREISSEGMENT BY TOTAL SWITZERLAND</t>
  </si>
  <si>
    <t>Mengenmässige Anteile in %</t>
  </si>
  <si>
    <t>Ausländische Weine</t>
  </si>
  <si>
    <t>Inländische Weine</t>
  </si>
  <si>
    <t>Waadtländerwein</t>
  </si>
  <si>
    <t>Walliserwein</t>
  </si>
  <si>
    <t>Q4 15</t>
  </si>
  <si>
    <t>Q4 16</t>
  </si>
  <si>
    <t>MAT 15</t>
  </si>
  <si>
    <t>MAT 16</t>
  </si>
  <si>
    <t>Weisswein</t>
  </si>
  <si>
    <t>0.00 bis 3.00 CHF/ Flasche</t>
  </si>
  <si>
    <t>3.01 bis 5.00 CHF / Flasche</t>
  </si>
  <si>
    <t>5.01 bis 8.00 CHF / Flasche</t>
  </si>
  <si>
    <t>8.01 bis 10.00 CHF / Flasche</t>
  </si>
  <si>
    <t>10.01 bis 12.00 CHF / Flasche</t>
  </si>
  <si>
    <t>12.01 bis 15.00 CHF / Flasche</t>
  </si>
  <si>
    <t>15.01 bis 18.00 CHF / Flasche</t>
  </si>
  <si>
    <t>18.01 bis 20.00 CHF / Flasche</t>
  </si>
  <si>
    <t>20.01 bis 25.00 CHF / Flasche</t>
  </si>
  <si>
    <t>über 25.00 CHF / Flasche</t>
  </si>
  <si>
    <t>Rotwein</t>
  </si>
  <si>
    <t>Roséwein</t>
  </si>
  <si>
    <t>Quelle: Nielsen RMS Panel 13.01.2017</t>
  </si>
  <si>
    <t>BIS 3</t>
  </si>
  <si>
    <t>BIS 4.5</t>
  </si>
  <si>
    <t>BIS 6</t>
  </si>
  <si>
    <t>BIS 9</t>
  </si>
  <si>
    <t>BIS 12</t>
  </si>
  <si>
    <t>ÜBER 12</t>
  </si>
  <si>
    <t>PREISSEGMENT BY COOP</t>
  </si>
  <si>
    <t>PREISSEGMENT BY DENNER</t>
  </si>
  <si>
    <t>PREISSEGMENT BY SPAR</t>
  </si>
  <si>
    <t>PREISSEGMENT BY VOLG</t>
  </si>
  <si>
    <t>PREISSEGMENT BY MANOR</t>
  </si>
  <si>
    <t>PREISSEGMENT BY GLOBUS</t>
  </si>
  <si>
    <t>Classe de prix</t>
  </si>
  <si>
    <t>Vins étrangers</t>
  </si>
  <si>
    <t>Vins suisses</t>
  </si>
  <si>
    <t>Vins valaisans</t>
  </si>
  <si>
    <t>Vins vaudois</t>
  </si>
  <si>
    <t>% vin blanc suisse</t>
  </si>
  <si>
    <t>Vins blancs</t>
  </si>
  <si>
    <t>Vins rouges</t>
  </si>
  <si>
    <t>Vins rosés</t>
  </si>
  <si>
    <t>Quelle: Nielsen RMS Panel 03.03.2016</t>
  </si>
  <si>
    <r>
      <t xml:space="preserve">2015 </t>
    </r>
    <r>
      <rPr>
        <b/>
        <vertAlign val="superscript"/>
        <sz val="10"/>
        <color theme="0"/>
        <rFont val="Arial"/>
        <family val="2"/>
      </rPr>
      <t>1</t>
    </r>
  </si>
  <si>
    <r>
      <t xml:space="preserve">2016 </t>
    </r>
    <r>
      <rPr>
        <b/>
        <vertAlign val="superscript"/>
        <sz val="10"/>
        <color theme="0"/>
        <rFont val="Arial"/>
        <family val="2"/>
      </rPr>
      <t>1</t>
    </r>
  </si>
  <si>
    <t>Écart</t>
  </si>
  <si>
    <r>
      <t xml:space="preserve">2016  </t>
    </r>
    <r>
      <rPr>
        <b/>
        <vertAlign val="superscript"/>
        <sz val="10"/>
        <color theme="0"/>
        <rFont val="Arial"/>
        <family val="2"/>
      </rPr>
      <t>2</t>
    </r>
  </si>
  <si>
    <t>Diff. 2015-2016</t>
  </si>
  <si>
    <t>SEGMENTS DE PRIX</t>
  </si>
  <si>
    <t>Segment de prix vin rouge
CHF/L</t>
  </si>
  <si>
    <t>Segment de prix vin blanc 
CHF/Litre</t>
  </si>
  <si>
    <t>Segment de prix vin rosé
CHF/L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</si>
  <si>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Quantités vendues par segments de prix par pays ou par région</t>
    </r>
  </si>
  <si>
    <t xml:space="preserve">Fig. 5.5. Segments de prix </t>
  </si>
  <si>
    <t>Total</t>
  </si>
  <si>
    <t>Vins total</t>
  </si>
  <si>
    <t>total</t>
  </si>
  <si>
    <t>Rosé</t>
  </si>
  <si>
    <t>Rouge</t>
  </si>
  <si>
    <t>Blanc</t>
  </si>
  <si>
    <t>Sparkling wine</t>
  </si>
  <si>
    <t>Q1 18</t>
  </si>
  <si>
    <t>MAT 18</t>
  </si>
  <si>
    <t>Q2 18</t>
  </si>
  <si>
    <t>Q3 18</t>
  </si>
  <si>
    <t>Q4 18</t>
  </si>
  <si>
    <t>Flasche = 0.75 Liter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</si>
</sst>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C_H_F_-;\-* #,##0.00\ _C_H_F_-;_-* &quot;-&quot;??\ _C_H_F_-;_-@_-"/>
    <numFmt numFmtId="164" formatCode="_ * #,##0.00_ ;_ * \-#,##0.00_ ;_ * &quot;-&quot;??_ ;_ @_ "/>
    <numFmt numFmtId="165" formatCode="_ * #,##0.0_ ;_ * \-#,##0.0_ ;_ * &quot;-&quot;??_ ;_ @_ "/>
    <numFmt numFmtId="166" formatCode="0.0%"/>
    <numFmt numFmtId="167" formatCode="0.0000000000000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i/>
      <sz val="10"/>
      <color theme="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rgb="FF404040"/>
      <name val="Calibri"/>
      <family val="2"/>
      <scheme val="minor"/>
    </font>
    <font>
      <sz val="9"/>
      <color rgb="FF40404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4BEB2"/>
        <bgColor indexed="64"/>
      </patternFill>
    </fill>
    <fill>
      <patternFill patternType="solid">
        <fgColor rgb="FF9D0032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AC956E"/>
      </top>
      <bottom style="medium">
        <color rgb="FFAC956E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4" xfId="0" applyBorder="1"/>
    <xf numFmtId="2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3" borderId="4" xfId="0" applyFont="1" applyFill="1" applyBorder="1"/>
    <xf numFmtId="0" fontId="0" fillId="3" borderId="5" xfId="0" quotePrefix="1" applyFill="1" applyBorder="1"/>
    <xf numFmtId="0" fontId="0" fillId="3" borderId="6" xfId="0" quotePrefix="1" applyFill="1" applyBorder="1"/>
    <xf numFmtId="0" fontId="0" fillId="3" borderId="7" xfId="0" quotePrefix="1" applyFill="1" applyBorder="1"/>
    <xf numFmtId="0" fontId="0" fillId="3" borderId="8" xfId="0" quotePrefix="1" applyFill="1" applyBorder="1"/>
    <xf numFmtId="0" fontId="0" fillId="3" borderId="9" xfId="0" quotePrefix="1" applyFill="1" applyBorder="1"/>
    <xf numFmtId="0" fontId="0" fillId="0" borderId="4" xfId="0" applyBorder="1" applyAlignment="1">
      <alignment horizontal="left" indent="1"/>
    </xf>
    <xf numFmtId="165" fontId="0" fillId="0" borderId="5" xfId="1" quotePrefix="1" applyNumberFormat="1" applyFont="1" applyBorder="1" applyAlignment="1">
      <alignment horizontal="center"/>
    </xf>
    <xf numFmtId="165" fontId="0" fillId="0" borderId="6" xfId="1" quotePrefix="1" applyNumberFormat="1" applyFont="1" applyBorder="1" applyAlignment="1">
      <alignment horizontal="center"/>
    </xf>
    <xf numFmtId="165" fontId="0" fillId="0" borderId="7" xfId="1" quotePrefix="1" applyNumberFormat="1" applyFont="1" applyBorder="1" applyAlignment="1">
      <alignment horizontal="center"/>
    </xf>
    <xf numFmtId="165" fontId="0" fillId="0" borderId="8" xfId="1" quotePrefix="1" applyNumberFormat="1" applyFont="1" applyBorder="1" applyAlignment="1">
      <alignment horizontal="center"/>
    </xf>
    <xf numFmtId="165" fontId="0" fillId="0" borderId="9" xfId="1" quotePrefix="1" applyNumberFormat="1" applyFont="1" applyBorder="1" applyAlignment="1">
      <alignment horizontal="center"/>
    </xf>
    <xf numFmtId="165" fontId="0" fillId="0" borderId="10" xfId="1" quotePrefix="1" applyNumberFormat="1" applyFont="1" applyBorder="1" applyAlignment="1">
      <alignment horizontal="center"/>
    </xf>
    <xf numFmtId="165" fontId="0" fillId="0" borderId="11" xfId="1" quotePrefix="1" applyNumberFormat="1" applyFont="1" applyBorder="1" applyAlignment="1">
      <alignment horizontal="center"/>
    </xf>
    <xf numFmtId="165" fontId="0" fillId="0" borderId="12" xfId="1" quotePrefix="1" applyNumberFormat="1" applyFont="1" applyBorder="1" applyAlignment="1">
      <alignment horizontal="center"/>
    </xf>
    <xf numFmtId="165" fontId="0" fillId="0" borderId="13" xfId="1" quotePrefix="1" applyNumberFormat="1" applyFont="1" applyBorder="1" applyAlignment="1">
      <alignment horizontal="center"/>
    </xf>
    <xf numFmtId="165" fontId="0" fillId="0" borderId="14" xfId="1" quotePrefix="1" applyNumberFormat="1" applyFont="1" applyBorder="1" applyAlignment="1">
      <alignment horizontal="center"/>
    </xf>
    <xf numFmtId="165" fontId="0" fillId="0" borderId="15" xfId="1" quotePrefix="1" applyNumberFormat="1" applyFont="1" applyBorder="1" applyAlignment="1">
      <alignment horizontal="center"/>
    </xf>
    <xf numFmtId="165" fontId="0" fillId="0" borderId="16" xfId="1" quotePrefix="1" applyNumberFormat="1" applyFont="1" applyBorder="1" applyAlignment="1">
      <alignment horizontal="center"/>
    </xf>
    <xf numFmtId="165" fontId="0" fillId="0" borderId="17" xfId="1" quotePrefix="1" applyNumberFormat="1" applyFont="1" applyBorder="1" applyAlignment="1">
      <alignment horizontal="center"/>
    </xf>
    <xf numFmtId="165" fontId="0" fillId="0" borderId="18" xfId="1" quotePrefix="1" applyNumberFormat="1" applyFont="1" applyBorder="1" applyAlignment="1">
      <alignment horizontal="center"/>
    </xf>
    <xf numFmtId="165" fontId="0" fillId="0" borderId="19" xfId="1" quotePrefix="1" applyNumberFormat="1" applyFont="1" applyBorder="1" applyAlignment="1">
      <alignment horizontal="center"/>
    </xf>
    <xf numFmtId="0" fontId="0" fillId="0" borderId="20" xfId="0" applyBorder="1" applyAlignment="1">
      <alignment horizontal="left" indent="1"/>
    </xf>
    <xf numFmtId="165" fontId="0" fillId="0" borderId="21" xfId="1" quotePrefix="1" applyNumberFormat="1" applyFont="1" applyBorder="1" applyAlignment="1">
      <alignment horizontal="center"/>
    </xf>
    <xf numFmtId="165" fontId="0" fillId="0" borderId="22" xfId="1" quotePrefix="1" applyNumberFormat="1" applyFont="1" applyBorder="1" applyAlignment="1">
      <alignment horizontal="center"/>
    </xf>
    <xf numFmtId="165" fontId="0" fillId="0" borderId="23" xfId="1" quotePrefix="1" applyNumberFormat="1" applyFont="1" applyBorder="1" applyAlignment="1">
      <alignment horizontal="center"/>
    </xf>
    <xf numFmtId="165" fontId="0" fillId="0" borderId="24" xfId="1" quotePrefix="1" applyNumberFormat="1" applyFont="1" applyBorder="1" applyAlignment="1">
      <alignment horizontal="center"/>
    </xf>
    <xf numFmtId="165" fontId="0" fillId="0" borderId="25" xfId="1" quotePrefix="1" applyNumberFormat="1" applyFont="1" applyBorder="1" applyAlignment="1">
      <alignment horizontal="center"/>
    </xf>
    <xf numFmtId="0" fontId="0" fillId="0" borderId="0" xfId="0" quotePrefix="1" applyBorder="1"/>
    <xf numFmtId="3" fontId="0" fillId="0" borderId="0" xfId="0" quotePrefix="1" applyNumberFormat="1" applyBorder="1" applyAlignment="1">
      <alignment horizontal="right" indent="1"/>
    </xf>
    <xf numFmtId="0" fontId="4" fillId="3" borderId="1" xfId="0" applyFont="1" applyFill="1" applyBorder="1"/>
    <xf numFmtId="0" fontId="0" fillId="3" borderId="26" xfId="0" quotePrefix="1" applyFill="1" applyBorder="1"/>
    <xf numFmtId="0" fontId="0" fillId="3" borderId="27" xfId="0" quotePrefix="1" applyFill="1" applyBorder="1"/>
    <xf numFmtId="0" fontId="0" fillId="3" borderId="28" xfId="0" quotePrefix="1" applyFill="1" applyBorder="1"/>
    <xf numFmtId="0" fontId="0" fillId="3" borderId="29" xfId="0" quotePrefix="1" applyFill="1" applyBorder="1"/>
    <xf numFmtId="0" fontId="0" fillId="3" borderId="30" xfId="0" quotePrefix="1" applyFill="1" applyBorder="1"/>
    <xf numFmtId="165" fontId="0" fillId="0" borderId="5" xfId="1" quotePrefix="1" applyNumberFormat="1" applyFont="1" applyBorder="1" applyAlignment="1">
      <alignment horizontal="right" indent="1"/>
    </xf>
    <xf numFmtId="165" fontId="0" fillId="0" borderId="6" xfId="1" quotePrefix="1" applyNumberFormat="1" applyFont="1" applyBorder="1" applyAlignment="1">
      <alignment horizontal="right" indent="1"/>
    </xf>
    <xf numFmtId="165" fontId="0" fillId="0" borderId="7" xfId="1" quotePrefix="1" applyNumberFormat="1" applyFont="1" applyBorder="1" applyAlignment="1">
      <alignment horizontal="right" indent="1"/>
    </xf>
    <xf numFmtId="165" fontId="0" fillId="0" borderId="8" xfId="1" quotePrefix="1" applyNumberFormat="1" applyFont="1" applyBorder="1" applyAlignment="1">
      <alignment horizontal="right" indent="1"/>
    </xf>
    <xf numFmtId="165" fontId="0" fillId="0" borderId="9" xfId="1" quotePrefix="1" applyNumberFormat="1" applyFont="1" applyBorder="1" applyAlignment="1">
      <alignment horizontal="right" indent="1"/>
    </xf>
    <xf numFmtId="165" fontId="0" fillId="0" borderId="10" xfId="1" quotePrefix="1" applyNumberFormat="1" applyFont="1" applyBorder="1" applyAlignment="1">
      <alignment horizontal="right" indent="1"/>
    </xf>
    <xf numFmtId="165" fontId="0" fillId="0" borderId="11" xfId="1" quotePrefix="1" applyNumberFormat="1" applyFont="1" applyBorder="1" applyAlignment="1">
      <alignment horizontal="right" indent="1"/>
    </xf>
    <xf numFmtId="165" fontId="0" fillId="0" borderId="12" xfId="1" quotePrefix="1" applyNumberFormat="1" applyFont="1" applyBorder="1" applyAlignment="1">
      <alignment horizontal="right" indent="1"/>
    </xf>
    <xf numFmtId="165" fontId="0" fillId="0" borderId="13" xfId="1" quotePrefix="1" applyNumberFormat="1" applyFont="1" applyBorder="1" applyAlignment="1">
      <alignment horizontal="right" indent="1"/>
    </xf>
    <xf numFmtId="165" fontId="0" fillId="0" borderId="14" xfId="1" quotePrefix="1" applyNumberFormat="1" applyFont="1" applyBorder="1" applyAlignment="1">
      <alignment horizontal="right" indent="1"/>
    </xf>
    <xf numFmtId="165" fontId="0" fillId="0" borderId="15" xfId="1" quotePrefix="1" applyNumberFormat="1" applyFont="1" applyBorder="1" applyAlignment="1">
      <alignment horizontal="right" indent="1"/>
    </xf>
    <xf numFmtId="165" fontId="0" fillId="0" borderId="16" xfId="1" quotePrefix="1" applyNumberFormat="1" applyFont="1" applyBorder="1" applyAlignment="1">
      <alignment horizontal="right" indent="1"/>
    </xf>
    <xf numFmtId="165" fontId="0" fillId="0" borderId="17" xfId="1" quotePrefix="1" applyNumberFormat="1" applyFont="1" applyBorder="1" applyAlignment="1">
      <alignment horizontal="right" indent="1"/>
    </xf>
    <xf numFmtId="165" fontId="0" fillId="0" borderId="18" xfId="1" quotePrefix="1" applyNumberFormat="1" applyFont="1" applyBorder="1" applyAlignment="1">
      <alignment horizontal="right" indent="1"/>
    </xf>
    <xf numFmtId="165" fontId="0" fillId="0" borderId="19" xfId="1" quotePrefix="1" applyNumberFormat="1" applyFont="1" applyBorder="1" applyAlignment="1">
      <alignment horizontal="right" indent="1"/>
    </xf>
    <xf numFmtId="165" fontId="0" fillId="0" borderId="21" xfId="1" quotePrefix="1" applyNumberFormat="1" applyFont="1" applyBorder="1" applyAlignment="1">
      <alignment horizontal="right" indent="1"/>
    </xf>
    <xf numFmtId="165" fontId="0" fillId="0" borderId="22" xfId="1" quotePrefix="1" applyNumberFormat="1" applyFont="1" applyBorder="1" applyAlignment="1">
      <alignment horizontal="right" indent="1"/>
    </xf>
    <xf numFmtId="165" fontId="0" fillId="0" borderId="23" xfId="1" quotePrefix="1" applyNumberFormat="1" applyFont="1" applyBorder="1" applyAlignment="1">
      <alignment horizontal="right" indent="1"/>
    </xf>
    <xf numFmtId="165" fontId="0" fillId="0" borderId="24" xfId="1" quotePrefix="1" applyNumberFormat="1" applyFont="1" applyBorder="1" applyAlignment="1">
      <alignment horizontal="right" indent="1"/>
    </xf>
    <xf numFmtId="165" fontId="0" fillId="0" borderId="25" xfId="1" quotePrefix="1" applyNumberFormat="1" applyFont="1" applyBorder="1" applyAlignment="1">
      <alignment horizontal="right" indent="1"/>
    </xf>
    <xf numFmtId="0" fontId="5" fillId="0" borderId="0" xfId="0" applyFont="1"/>
    <xf numFmtId="0" fontId="2" fillId="0" borderId="0" xfId="0" quotePrefix="1" applyFont="1" applyAlignment="1">
      <alignment horizontal="left"/>
    </xf>
    <xf numFmtId="0" fontId="0" fillId="0" borderId="31" xfId="0" applyBorder="1"/>
    <xf numFmtId="1" fontId="3" fillId="0" borderId="6" xfId="0" applyNumberFormat="1" applyFont="1" applyFill="1" applyBorder="1" applyAlignment="1">
      <alignment horizontal="center"/>
    </xf>
    <xf numFmtId="1" fontId="3" fillId="0" borderId="6" xfId="0" quotePrefix="1" applyNumberFormat="1" applyFont="1" applyFill="1" applyBorder="1" applyAlignment="1">
      <alignment horizontal="center"/>
    </xf>
    <xf numFmtId="0" fontId="4" fillId="3" borderId="6" xfId="0" quotePrefix="1" applyFont="1" applyFill="1" applyBorder="1" applyAlignment="1">
      <alignment horizontal="left"/>
    </xf>
    <xf numFmtId="0" fontId="0" fillId="0" borderId="6" xfId="0" quotePrefix="1" applyFill="1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166" fontId="0" fillId="0" borderId="6" xfId="1" quotePrefix="1" applyNumberFormat="1" applyFont="1" applyFill="1" applyBorder="1" applyAlignment="1">
      <alignment horizontal="right" indent="1"/>
    </xf>
    <xf numFmtId="0" fontId="0" fillId="0" borderId="0" xfId="0" applyBorder="1" applyAlignment="1">
      <alignment horizontal="left" indent="1"/>
    </xf>
    <xf numFmtId="165" fontId="0" fillId="0" borderId="0" xfId="1" quotePrefix="1" applyNumberFormat="1" applyFont="1" applyFill="1" applyBorder="1" applyAlignment="1">
      <alignment horizontal="center"/>
    </xf>
    <xf numFmtId="0" fontId="0" fillId="0" borderId="0" xfId="0" applyFill="1"/>
    <xf numFmtId="166" fontId="0" fillId="0" borderId="7" xfId="1" quotePrefix="1" applyNumberFormat="1" applyFont="1" applyFill="1" applyBorder="1" applyAlignment="1">
      <alignment horizontal="right" indent="1"/>
    </xf>
    <xf numFmtId="3" fontId="0" fillId="0" borderId="0" xfId="0" quotePrefix="1" applyNumberFormat="1" applyFill="1" applyBorder="1" applyAlignment="1">
      <alignment horizontal="right" indent="1"/>
    </xf>
    <xf numFmtId="0" fontId="0" fillId="0" borderId="6" xfId="0" applyFill="1" applyBorder="1"/>
    <xf numFmtId="165" fontId="0" fillId="3" borderId="6" xfId="1" quotePrefix="1" applyNumberFormat="1" applyFont="1" applyFill="1" applyBorder="1" applyAlignment="1">
      <alignment horizontal="right" indent="1"/>
    </xf>
    <xf numFmtId="0" fontId="4" fillId="3" borderId="6" xfId="0" applyFont="1" applyFill="1" applyBorder="1"/>
    <xf numFmtId="164" fontId="0" fillId="0" borderId="0" xfId="0" applyNumberFormat="1"/>
    <xf numFmtId="165" fontId="0" fillId="0" borderId="0" xfId="0" applyNumberFormat="1"/>
    <xf numFmtId="1" fontId="7" fillId="4" borderId="16" xfId="0" quotePrefix="1" applyNumberFormat="1" applyFont="1" applyFill="1" applyBorder="1" applyAlignment="1">
      <alignment horizontal="center"/>
    </xf>
    <xf numFmtId="1" fontId="7" fillId="4" borderId="16" xfId="0" applyNumberFormat="1" applyFont="1" applyFill="1" applyBorder="1" applyAlignment="1">
      <alignment horizontal="center"/>
    </xf>
    <xf numFmtId="0" fontId="4" fillId="5" borderId="6" xfId="0" quotePrefix="1" applyFont="1" applyFill="1" applyBorder="1" applyAlignment="1">
      <alignment horizontal="left"/>
    </xf>
    <xf numFmtId="0" fontId="0" fillId="5" borderId="6" xfId="0" quotePrefix="1" applyFill="1" applyBorder="1"/>
    <xf numFmtId="0" fontId="0" fillId="5" borderId="6" xfId="0" applyFill="1" applyBorder="1"/>
    <xf numFmtId="0" fontId="0" fillId="5" borderId="6" xfId="0" applyFill="1" applyBorder="1" applyAlignment="1">
      <alignment horizontal="left" indent="1"/>
    </xf>
    <xf numFmtId="166" fontId="0" fillId="5" borderId="6" xfId="1" quotePrefix="1" applyNumberFormat="1" applyFont="1" applyFill="1" applyBorder="1" applyAlignment="1">
      <alignment horizontal="center"/>
    </xf>
    <xf numFmtId="166" fontId="0" fillId="5" borderId="6" xfId="1" quotePrefix="1" applyNumberFormat="1" applyFont="1" applyFill="1" applyBorder="1" applyAlignment="1">
      <alignment horizontal="right" indent="1"/>
    </xf>
    <xf numFmtId="166" fontId="0" fillId="0" borderId="6" xfId="1" quotePrefix="1" applyNumberFormat="1" applyFont="1" applyFill="1" applyBorder="1" applyAlignment="1">
      <alignment horizontal="center"/>
    </xf>
    <xf numFmtId="0" fontId="4" fillId="6" borderId="6" xfId="0" quotePrefix="1" applyFont="1" applyFill="1" applyBorder="1" applyAlignment="1">
      <alignment horizontal="left"/>
    </xf>
    <xf numFmtId="0" fontId="0" fillId="6" borderId="6" xfId="0" quotePrefix="1" applyFill="1" applyBorder="1"/>
    <xf numFmtId="0" fontId="0" fillId="6" borderId="6" xfId="0" applyFill="1" applyBorder="1"/>
    <xf numFmtId="0" fontId="0" fillId="6" borderId="6" xfId="0" applyFill="1" applyBorder="1" applyAlignment="1">
      <alignment horizontal="left" indent="1"/>
    </xf>
    <xf numFmtId="166" fontId="0" fillId="6" borderId="6" xfId="1" quotePrefix="1" applyNumberFormat="1" applyFont="1" applyFill="1" applyBorder="1" applyAlignment="1">
      <alignment horizontal="center"/>
    </xf>
    <xf numFmtId="0" fontId="4" fillId="7" borderId="6" xfId="0" applyFont="1" applyFill="1" applyBorder="1"/>
    <xf numFmtId="0" fontId="0" fillId="7" borderId="6" xfId="0" quotePrefix="1" applyFill="1" applyBorder="1"/>
    <xf numFmtId="0" fontId="0" fillId="7" borderId="6" xfId="0" applyFill="1" applyBorder="1"/>
    <xf numFmtId="0" fontId="0" fillId="7" borderId="6" xfId="0" applyFill="1" applyBorder="1" applyAlignment="1">
      <alignment horizontal="left" indent="1"/>
    </xf>
    <xf numFmtId="166" fontId="0" fillId="7" borderId="6" xfId="1" quotePrefix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2" fillId="8" borderId="34" xfId="0" quotePrefix="1" applyFont="1" applyFill="1" applyBorder="1" applyAlignment="1">
      <alignment horizontal="left"/>
    </xf>
    <xf numFmtId="0" fontId="6" fillId="8" borderId="34" xfId="0" quotePrefix="1" applyFont="1" applyFill="1" applyBorder="1" applyAlignment="1">
      <alignment horizontal="center"/>
    </xf>
    <xf numFmtId="0" fontId="6" fillId="4" borderId="34" xfId="0" quotePrefix="1" applyFont="1" applyFill="1" applyBorder="1" applyAlignment="1">
      <alignment horizontal="center"/>
    </xf>
    <xf numFmtId="0" fontId="6" fillId="8" borderId="34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left" indent="1"/>
    </xf>
    <xf numFmtId="166" fontId="6" fillId="8" borderId="6" xfId="1" quotePrefix="1" applyNumberFormat="1" applyFont="1" applyFill="1" applyBorder="1" applyAlignment="1">
      <alignment horizontal="center"/>
    </xf>
    <xf numFmtId="166" fontId="6" fillId="4" borderId="6" xfId="1" quotePrefix="1" applyNumberFormat="1" applyFont="1" applyFill="1" applyBorder="1" applyAlignment="1">
      <alignment horizontal="center"/>
    </xf>
    <xf numFmtId="0" fontId="6" fillId="8" borderId="6" xfId="0" quotePrefix="1" applyFont="1" applyFill="1" applyBorder="1" applyAlignment="1">
      <alignment horizontal="left" indent="1"/>
    </xf>
    <xf numFmtId="0" fontId="0" fillId="0" borderId="0" xfId="0" applyAlignment="1">
      <alignment horizontal="center"/>
    </xf>
    <xf numFmtId="166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0" fontId="0" fillId="0" borderId="0" xfId="0" applyNumberFormat="1"/>
    <xf numFmtId="0" fontId="4" fillId="5" borderId="34" xfId="0" quotePrefix="1" applyFont="1" applyFill="1" applyBorder="1" applyAlignment="1">
      <alignment horizontal="left" vertical="center"/>
    </xf>
    <xf numFmtId="0" fontId="0" fillId="5" borderId="34" xfId="0" quotePrefix="1" applyFill="1" applyBorder="1" applyAlignment="1">
      <alignment horizontal="center" vertical="center"/>
    </xf>
    <xf numFmtId="0" fontId="6" fillId="4" borderId="34" xfId="0" quotePrefix="1" applyFont="1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/>
    </xf>
    <xf numFmtId="166" fontId="0" fillId="5" borderId="6" xfId="1" quotePrefix="1" applyNumberFormat="1" applyFont="1" applyFill="1" applyBorder="1" applyAlignment="1">
      <alignment horizontal="center" vertical="center"/>
    </xf>
    <xf numFmtId="166" fontId="6" fillId="4" borderId="6" xfId="1" quotePrefix="1" applyNumberFormat="1" applyFont="1" applyFill="1" applyBorder="1" applyAlignment="1">
      <alignment horizontal="center" vertical="center"/>
    </xf>
    <xf numFmtId="166" fontId="0" fillId="5" borderId="6" xfId="2" quotePrefix="1" applyNumberFormat="1" applyFont="1" applyFill="1" applyBorder="1" applyAlignment="1">
      <alignment horizontal="center" vertical="center"/>
    </xf>
    <xf numFmtId="166" fontId="6" fillId="4" borderId="6" xfId="2" quotePrefix="1" applyNumberFormat="1" applyFont="1" applyFill="1" applyBorder="1" applyAlignment="1">
      <alignment horizontal="center" vertical="center"/>
    </xf>
    <xf numFmtId="0" fontId="0" fillId="5" borderId="6" xfId="0" quotePrefix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5" fontId="0" fillId="0" borderId="0" xfId="1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7" borderId="34" xfId="0" applyFont="1" applyFill="1" applyBorder="1"/>
    <xf numFmtId="0" fontId="0" fillId="7" borderId="34" xfId="0" quotePrefix="1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6" xfId="0" quotePrefix="1" applyFill="1" applyBorder="1" applyAlignment="1">
      <alignment horizontal="left" indent="1"/>
    </xf>
    <xf numFmtId="0" fontId="13" fillId="0" borderId="0" xfId="0" applyFont="1" applyAlignment="1">
      <alignment horizontal="left"/>
    </xf>
    <xf numFmtId="0" fontId="15" fillId="0" borderId="35" xfId="0" applyFont="1" applyBorder="1" applyAlignment="1">
      <alignment horizontal="justify" vertical="center" wrapText="1"/>
    </xf>
    <xf numFmtId="0" fontId="16" fillId="0" borderId="35" xfId="0" applyFont="1" applyBorder="1" applyAlignment="1">
      <alignment horizontal="justify" vertical="center" wrapText="1"/>
    </xf>
    <xf numFmtId="166" fontId="6" fillId="0" borderId="0" xfId="1" quotePrefix="1" applyNumberFormat="1" applyFont="1" applyFill="1" applyBorder="1" applyAlignment="1">
      <alignment horizontal="center"/>
    </xf>
    <xf numFmtId="167" fontId="0" fillId="5" borderId="6" xfId="1" quotePrefix="1" applyNumberFormat="1" applyFont="1" applyFill="1" applyBorder="1" applyAlignment="1">
      <alignment horizontal="right" indent="1"/>
    </xf>
    <xf numFmtId="43" fontId="0" fillId="0" borderId="0" xfId="0" applyNumberFormat="1"/>
    <xf numFmtId="166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quotePrefix="1" applyFont="1" applyFill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10" fillId="4" borderId="11" xfId="0" quotePrefix="1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/>
    </xf>
    <xf numFmtId="0" fontId="7" fillId="4" borderId="11" xfId="0" quotePrefix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2" fontId="3" fillId="9" borderId="0" xfId="0" applyNumberFormat="1" applyFont="1" applyFill="1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22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0.7109375" bestFit="1" customWidth="1"/>
    <col min="2" max="17" width="8.7109375" customWidth="1"/>
  </cols>
  <sheetData>
    <row r="1" spans="1:17" ht="24" customHeight="1" x14ac:dyDescent="0.5">
      <c r="A1" s="1" t="s">
        <v>0</v>
      </c>
    </row>
    <row r="2" spans="1:17" ht="15.75" thickBot="1" x14ac:dyDescent="0.3">
      <c r="A2" t="s">
        <v>31</v>
      </c>
    </row>
    <row r="3" spans="1:17" x14ac:dyDescent="0.25">
      <c r="A3" s="2" t="s">
        <v>2</v>
      </c>
      <c r="B3" s="143" t="s">
        <v>3</v>
      </c>
      <c r="C3" s="144"/>
      <c r="D3" s="144"/>
      <c r="E3" s="145"/>
      <c r="F3" s="143" t="s">
        <v>4</v>
      </c>
      <c r="G3" s="144"/>
      <c r="H3" s="144"/>
      <c r="I3" s="145"/>
      <c r="J3" s="143" t="s">
        <v>5</v>
      </c>
      <c r="K3" s="144"/>
      <c r="L3" s="144"/>
      <c r="M3" s="145"/>
      <c r="N3" s="144" t="s">
        <v>6</v>
      </c>
      <c r="O3" s="144"/>
      <c r="P3" s="144"/>
      <c r="Q3" s="145"/>
    </row>
    <row r="4" spans="1:17" x14ac:dyDescent="0.25">
      <c r="A4" s="3"/>
      <c r="B4" s="4" t="s">
        <v>7</v>
      </c>
      <c r="C4" s="5" t="s">
        <v>8</v>
      </c>
      <c r="D4" s="6" t="s">
        <v>9</v>
      </c>
      <c r="E4" s="7" t="s">
        <v>10</v>
      </c>
      <c r="F4" s="8" t="s">
        <v>7</v>
      </c>
      <c r="G4" s="5" t="s">
        <v>8</v>
      </c>
      <c r="H4" s="6" t="s">
        <v>9</v>
      </c>
      <c r="I4" s="9" t="s">
        <v>10</v>
      </c>
      <c r="J4" s="4" t="s">
        <v>7</v>
      </c>
      <c r="K4" s="5" t="s">
        <v>8</v>
      </c>
      <c r="L4" s="6" t="s">
        <v>9</v>
      </c>
      <c r="M4" s="7" t="s">
        <v>10</v>
      </c>
      <c r="N4" s="8" t="s">
        <v>7</v>
      </c>
      <c r="O4" s="5" t="s">
        <v>8</v>
      </c>
      <c r="P4" s="6" t="s">
        <v>9</v>
      </c>
      <c r="Q4" s="7" t="s">
        <v>10</v>
      </c>
    </row>
    <row r="5" spans="1:17" x14ac:dyDescent="0.25">
      <c r="A5" s="10" t="s">
        <v>11</v>
      </c>
      <c r="B5" s="11"/>
      <c r="C5" s="12"/>
      <c r="D5" s="12"/>
      <c r="E5" s="13"/>
      <c r="F5" s="14"/>
      <c r="G5" s="12"/>
      <c r="H5" s="12"/>
      <c r="I5" s="15"/>
      <c r="J5" s="11"/>
      <c r="K5" s="12"/>
      <c r="L5" s="12"/>
      <c r="M5" s="13"/>
      <c r="N5" s="14"/>
      <c r="O5" s="12"/>
      <c r="P5" s="12"/>
      <c r="Q5" s="13"/>
    </row>
    <row r="6" spans="1:17" x14ac:dyDescent="0.25">
      <c r="A6" s="16" t="s">
        <v>12</v>
      </c>
      <c r="B6" s="17">
        <v>0.81863061319315289</v>
      </c>
      <c r="C6" s="18">
        <v>0.87694981599108279</v>
      </c>
      <c r="D6" s="18">
        <v>0.76078705414621706</v>
      </c>
      <c r="E6" s="19">
        <v>0.81761936768845722</v>
      </c>
      <c r="F6" s="20">
        <v>2.468848925805152</v>
      </c>
      <c r="G6" s="18">
        <v>2.3814490946659084</v>
      </c>
      <c r="H6" s="18">
        <v>2.2092794019862656</v>
      </c>
      <c r="I6" s="21">
        <v>2.1658974770469133</v>
      </c>
      <c r="J6" s="17">
        <v>0</v>
      </c>
      <c r="K6" s="18">
        <v>0</v>
      </c>
      <c r="L6" s="18">
        <v>0</v>
      </c>
      <c r="M6" s="19">
        <v>0</v>
      </c>
      <c r="N6" s="20">
        <v>0</v>
      </c>
      <c r="O6" s="18">
        <v>0</v>
      </c>
      <c r="P6" s="18">
        <v>0</v>
      </c>
      <c r="Q6" s="19">
        <v>0</v>
      </c>
    </row>
    <row r="7" spans="1:17" x14ac:dyDescent="0.25">
      <c r="A7" s="16" t="s">
        <v>13</v>
      </c>
      <c r="B7" s="17">
        <v>1.6771519028767303</v>
      </c>
      <c r="C7" s="18">
        <v>2.5609033599180222</v>
      </c>
      <c r="D7" s="18">
        <v>1.5861854132532205</v>
      </c>
      <c r="E7" s="19">
        <v>2.2308281152873675</v>
      </c>
      <c r="F7" s="20">
        <v>0.73245646252300955</v>
      </c>
      <c r="G7" s="18">
        <v>0.73034603856822178</v>
      </c>
      <c r="H7" s="18">
        <v>0.63967499533394556</v>
      </c>
      <c r="I7" s="21">
        <v>0.6292194422406987</v>
      </c>
      <c r="J7" s="17">
        <v>0</v>
      </c>
      <c r="K7" s="18">
        <v>0</v>
      </c>
      <c r="L7" s="18">
        <v>0</v>
      </c>
      <c r="M7" s="19">
        <v>0</v>
      </c>
      <c r="N7" s="20">
        <v>0</v>
      </c>
      <c r="O7" s="18">
        <v>0</v>
      </c>
      <c r="P7" s="18">
        <v>0</v>
      </c>
      <c r="Q7" s="19">
        <v>0</v>
      </c>
    </row>
    <row r="8" spans="1:17" x14ac:dyDescent="0.25">
      <c r="A8" s="16" t="s">
        <v>14</v>
      </c>
      <c r="B8" s="17">
        <v>2.1882708454031929</v>
      </c>
      <c r="C8" s="18">
        <v>2.232221601942296</v>
      </c>
      <c r="D8" s="18">
        <v>2.0313490266322467</v>
      </c>
      <c r="E8" s="19">
        <v>2.1124646111645777</v>
      </c>
      <c r="F8" s="20">
        <v>3.9825509968524764</v>
      </c>
      <c r="G8" s="18">
        <v>1.5083021918635542</v>
      </c>
      <c r="H8" s="18">
        <v>2.4926681126072219</v>
      </c>
      <c r="I8" s="21">
        <v>1.7654275281049607</v>
      </c>
      <c r="J8" s="17">
        <v>1.4482402037997226</v>
      </c>
      <c r="K8" s="18">
        <v>9.9543955043473589E-2</v>
      </c>
      <c r="L8" s="18">
        <v>6.7513827949784791E-2</v>
      </c>
      <c r="M8" s="19">
        <v>7.8356635391323246E-2</v>
      </c>
      <c r="N8" s="20">
        <v>0.51283385099750978</v>
      </c>
      <c r="O8" s="18">
        <v>0</v>
      </c>
      <c r="P8" s="18">
        <v>0.50902970455999696</v>
      </c>
      <c r="Q8" s="19">
        <v>0.29797254646029442</v>
      </c>
    </row>
    <row r="9" spans="1:17" x14ac:dyDescent="0.25">
      <c r="A9" s="16" t="s">
        <v>15</v>
      </c>
      <c r="B9" s="17">
        <v>0.7291790818894518</v>
      </c>
      <c r="C9" s="18">
        <v>1.396602671924841</v>
      </c>
      <c r="D9" s="18">
        <v>1.013137187420927</v>
      </c>
      <c r="E9" s="19">
        <v>1.3679399290955523</v>
      </c>
      <c r="F9" s="20">
        <v>1.602705820694696</v>
      </c>
      <c r="G9" s="18">
        <v>4.1236157076626929</v>
      </c>
      <c r="H9" s="18">
        <v>2.5614902988408876</v>
      </c>
      <c r="I9" s="21">
        <v>3.5132993177706435</v>
      </c>
      <c r="J9" s="17">
        <v>1.3277774109779104</v>
      </c>
      <c r="K9" s="18">
        <v>3.9036166883622698</v>
      </c>
      <c r="L9" s="18">
        <v>2.3100081702528952</v>
      </c>
      <c r="M9" s="19">
        <v>3.37422854469804</v>
      </c>
      <c r="N9" s="20">
        <v>0</v>
      </c>
      <c r="O9" s="18">
        <v>6.9277875918705711E-2</v>
      </c>
      <c r="P9" s="18">
        <v>0</v>
      </c>
      <c r="Q9" s="19">
        <v>0</v>
      </c>
    </row>
    <row r="10" spans="1:17" x14ac:dyDescent="0.25">
      <c r="A10" s="16" t="s">
        <v>16</v>
      </c>
      <c r="B10" s="17">
        <v>1.7495400948935074</v>
      </c>
      <c r="C10" s="18">
        <v>2.1117960176325461</v>
      </c>
      <c r="D10" s="18">
        <v>2.0718742600789315</v>
      </c>
      <c r="E10" s="19">
        <v>2.418763878636534</v>
      </c>
      <c r="F10" s="20">
        <v>2.2505029683636542</v>
      </c>
      <c r="G10" s="18">
        <v>1.068795485716032</v>
      </c>
      <c r="H10" s="18">
        <v>4.7377389468706603</v>
      </c>
      <c r="I10" s="21">
        <v>1.2596057966731853</v>
      </c>
      <c r="J10" s="17">
        <v>1.4953430231378309</v>
      </c>
      <c r="K10" s="18">
        <v>0.8889579811503252</v>
      </c>
      <c r="L10" s="18">
        <v>1.587203730946662</v>
      </c>
      <c r="M10" s="19">
        <v>0.86908713608796762</v>
      </c>
      <c r="N10" s="20">
        <v>0.52349486532585598</v>
      </c>
      <c r="O10" s="18">
        <v>7.331662868503025E-2</v>
      </c>
      <c r="P10" s="18">
        <v>3.0581435268190584</v>
      </c>
      <c r="Q10" s="19">
        <v>0.30414546857521735</v>
      </c>
    </row>
    <row r="11" spans="1:17" x14ac:dyDescent="0.25">
      <c r="A11" s="16" t="s">
        <v>17</v>
      </c>
      <c r="B11" s="22">
        <v>1.2896492793049514</v>
      </c>
      <c r="C11" s="23">
        <v>1.4666666797688654</v>
      </c>
      <c r="D11" s="23">
        <v>1.2415579134420647</v>
      </c>
      <c r="E11" s="24">
        <v>1.0514290954545669</v>
      </c>
      <c r="F11" s="25">
        <v>3.6917406292399328</v>
      </c>
      <c r="G11" s="23">
        <v>3.9144849622298001</v>
      </c>
      <c r="H11" s="23">
        <v>1.4611101720664745</v>
      </c>
      <c r="I11" s="26">
        <v>4.1179897451843344</v>
      </c>
      <c r="J11" s="22">
        <v>0.39271403986990705</v>
      </c>
      <c r="K11" s="23">
        <v>0.67430465894206881</v>
      </c>
      <c r="L11" s="23">
        <v>0.40400325455181663</v>
      </c>
      <c r="M11" s="24">
        <v>0.70593415843279617</v>
      </c>
      <c r="N11" s="25">
        <v>2.5916077905243111</v>
      </c>
      <c r="O11" s="23">
        <v>2.4379818067453853</v>
      </c>
      <c r="P11" s="23">
        <v>0.2711477274536418</v>
      </c>
      <c r="Q11" s="24">
        <v>2.6781610843329826</v>
      </c>
    </row>
    <row r="12" spans="1:17" x14ac:dyDescent="0.25">
      <c r="A12" s="16" t="s">
        <v>18</v>
      </c>
      <c r="B12" s="22">
        <v>1.0331180265747932</v>
      </c>
      <c r="C12" s="23">
        <v>0.61834189250844773</v>
      </c>
      <c r="D12" s="23">
        <v>0.78505096076686565</v>
      </c>
      <c r="E12" s="24">
        <v>0.79828723318026762</v>
      </c>
      <c r="F12" s="25">
        <v>2.8168514909271338</v>
      </c>
      <c r="G12" s="23">
        <v>1.664034926269178</v>
      </c>
      <c r="H12" s="23">
        <v>3.3848308517149905</v>
      </c>
      <c r="I12" s="26">
        <v>2.4315934058008937</v>
      </c>
      <c r="J12" s="22">
        <v>0.5623470694643683</v>
      </c>
      <c r="K12" s="23">
        <v>0.2034705955705986</v>
      </c>
      <c r="L12" s="23">
        <v>1.0235066678002949</v>
      </c>
      <c r="M12" s="24">
        <v>0.11265040614292077</v>
      </c>
      <c r="N12" s="25">
        <v>1.3421826421347105</v>
      </c>
      <c r="O12" s="23">
        <v>0.26648889603395459</v>
      </c>
      <c r="P12" s="23">
        <v>1.4332366361998434</v>
      </c>
      <c r="Q12" s="24">
        <v>1.1759850425282017</v>
      </c>
    </row>
    <row r="13" spans="1:17" x14ac:dyDescent="0.25">
      <c r="A13" s="16" t="s">
        <v>19</v>
      </c>
      <c r="B13" s="17">
        <v>0.14289951198468548</v>
      </c>
      <c r="C13" s="18">
        <v>0.4691045731357692</v>
      </c>
      <c r="D13" s="18">
        <v>0.28520093504005356</v>
      </c>
      <c r="E13" s="19">
        <v>0.28198498184009169</v>
      </c>
      <c r="F13" s="20">
        <v>0.6401848595113635</v>
      </c>
      <c r="G13" s="18">
        <v>1.9267798690088027</v>
      </c>
      <c r="H13" s="18">
        <v>0.19509358022040035</v>
      </c>
      <c r="I13" s="21">
        <v>0.85242935610110615</v>
      </c>
      <c r="J13" s="17">
        <v>0.51291959642106222</v>
      </c>
      <c r="K13" s="18">
        <v>0.72922580057464281</v>
      </c>
      <c r="L13" s="18">
        <v>4.4490532905761278E-2</v>
      </c>
      <c r="M13" s="19">
        <v>0.69411971473638534</v>
      </c>
      <c r="N13" s="20">
        <v>3.1392352289455208E-2</v>
      </c>
      <c r="O13" s="18">
        <v>1.0787302279222466</v>
      </c>
      <c r="P13" s="18">
        <v>3.9011517956434129E-2</v>
      </c>
      <c r="Q13" s="19">
        <v>3.4946634264103417E-2</v>
      </c>
    </row>
    <row r="14" spans="1:17" x14ac:dyDescent="0.25">
      <c r="A14" s="16" t="s">
        <v>20</v>
      </c>
      <c r="B14" s="27">
        <v>0.20471243509666892</v>
      </c>
      <c r="C14" s="28">
        <v>0.1166128444719547</v>
      </c>
      <c r="D14" s="28">
        <v>0.28890371600851306</v>
      </c>
      <c r="E14" s="29">
        <v>0.24141634683042248</v>
      </c>
      <c r="F14" s="30">
        <v>0.98090859090067661</v>
      </c>
      <c r="G14" s="28">
        <v>1.1672585093621926</v>
      </c>
      <c r="H14" s="28">
        <v>1.1097524603063573</v>
      </c>
      <c r="I14" s="31">
        <v>1.2022145390622012</v>
      </c>
      <c r="J14" s="27">
        <v>0.83017766356487355</v>
      </c>
      <c r="K14" s="28">
        <v>1.0054725591316152</v>
      </c>
      <c r="L14" s="28">
        <v>1.0029010833714691</v>
      </c>
      <c r="M14" s="29">
        <v>1.0511406208792735</v>
      </c>
      <c r="N14" s="30">
        <v>7.0692338084296716E-2</v>
      </c>
      <c r="O14" s="28">
        <v>6.4600390963059751E-2</v>
      </c>
      <c r="P14" s="28">
        <v>2.8601812969632878E-2</v>
      </c>
      <c r="Q14" s="29">
        <v>5.7605986806127281E-2</v>
      </c>
    </row>
    <row r="15" spans="1:17" ht="15.75" thickBot="1" x14ac:dyDescent="0.3">
      <c r="A15" s="32" t="s">
        <v>21</v>
      </c>
      <c r="B15" s="33">
        <v>4.3834965973834114E-2</v>
      </c>
      <c r="C15" s="34">
        <v>7.216691074425173E-2</v>
      </c>
      <c r="D15" s="34">
        <v>4.8898303046603302E-2</v>
      </c>
      <c r="E15" s="35">
        <v>7.4710577037428144E-2</v>
      </c>
      <c r="F15" s="36">
        <v>8.8851313338834378E-2</v>
      </c>
      <c r="G15" s="34">
        <v>9.7234692512850066E-2</v>
      </c>
      <c r="H15" s="34">
        <v>0.10497140580853492</v>
      </c>
      <c r="I15" s="37">
        <v>0.10476615741216008</v>
      </c>
      <c r="J15" s="33">
        <v>7.6989863080754936E-2</v>
      </c>
      <c r="K15" s="34">
        <v>8.6051965875192316E-2</v>
      </c>
      <c r="L15" s="34">
        <v>8.9302862670988456E-2</v>
      </c>
      <c r="M15" s="35">
        <v>9.0802252782548748E-2</v>
      </c>
      <c r="N15" s="36">
        <v>9.2795602822243924E-3</v>
      </c>
      <c r="O15" s="34">
        <v>7.6942662190562514E-3</v>
      </c>
      <c r="P15" s="34">
        <v>1.2509852911736541E-2</v>
      </c>
      <c r="Q15" s="35">
        <v>1.0196383296645368E-2</v>
      </c>
    </row>
    <row r="16" spans="1:17" ht="15.75" thickBot="1" x14ac:dyDescent="0.3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x14ac:dyDescent="0.25">
      <c r="A17" s="40" t="s">
        <v>22</v>
      </c>
      <c r="B17" s="41"/>
      <c r="C17" s="42"/>
      <c r="D17" s="42"/>
      <c r="E17" s="43"/>
      <c r="F17" s="44"/>
      <c r="G17" s="42"/>
      <c r="H17" s="42"/>
      <c r="I17" s="45"/>
      <c r="J17" s="41"/>
      <c r="K17" s="42"/>
      <c r="L17" s="42"/>
      <c r="M17" s="43"/>
      <c r="N17" s="44"/>
      <c r="O17" s="42"/>
      <c r="P17" s="42"/>
      <c r="Q17" s="43"/>
    </row>
    <row r="18" spans="1:17" x14ac:dyDescent="0.25">
      <c r="A18" s="16" t="s">
        <v>12</v>
      </c>
      <c r="B18" s="46">
        <v>4.9950520126975633</v>
      </c>
      <c r="C18" s="47">
        <v>4.5707085868895403</v>
      </c>
      <c r="D18" s="47">
        <v>4.7129648228609913</v>
      </c>
      <c r="E18" s="48">
        <v>4.3392215476713023</v>
      </c>
      <c r="F18" s="49">
        <v>0</v>
      </c>
      <c r="G18" s="47">
        <v>0</v>
      </c>
      <c r="H18" s="47">
        <v>0</v>
      </c>
      <c r="I18" s="50">
        <v>0</v>
      </c>
      <c r="J18" s="46">
        <v>0</v>
      </c>
      <c r="K18" s="47">
        <v>0</v>
      </c>
      <c r="L18" s="47">
        <v>0</v>
      </c>
      <c r="M18" s="48">
        <v>0</v>
      </c>
      <c r="N18" s="49">
        <v>0</v>
      </c>
      <c r="O18" s="47">
        <v>0</v>
      </c>
      <c r="P18" s="47">
        <v>0</v>
      </c>
      <c r="Q18" s="48">
        <v>0</v>
      </c>
    </row>
    <row r="19" spans="1:17" x14ac:dyDescent="0.25">
      <c r="A19" s="16" t="s">
        <v>13</v>
      </c>
      <c r="B19" s="46">
        <v>4.2522965720789845</v>
      </c>
      <c r="C19" s="47">
        <v>4.2374672637469661</v>
      </c>
      <c r="D19" s="47">
        <v>3.9001800538112095</v>
      </c>
      <c r="E19" s="48">
        <v>4.1320230572305574</v>
      </c>
      <c r="F19" s="49">
        <v>0</v>
      </c>
      <c r="G19" s="47">
        <v>0</v>
      </c>
      <c r="H19" s="47">
        <v>0</v>
      </c>
      <c r="I19" s="50">
        <v>1.149560337634981E-4</v>
      </c>
      <c r="J19" s="46">
        <v>0</v>
      </c>
      <c r="K19" s="47">
        <v>0</v>
      </c>
      <c r="L19" s="47">
        <v>0</v>
      </c>
      <c r="M19" s="48">
        <v>0</v>
      </c>
      <c r="N19" s="49">
        <v>0</v>
      </c>
      <c r="O19" s="47">
        <v>0</v>
      </c>
      <c r="P19" s="47">
        <v>0</v>
      </c>
      <c r="Q19" s="48">
        <v>0</v>
      </c>
    </row>
    <row r="20" spans="1:17" x14ac:dyDescent="0.25">
      <c r="A20" s="16" t="s">
        <v>14</v>
      </c>
      <c r="B20" s="46">
        <v>5.4440055231485491</v>
      </c>
      <c r="C20" s="47">
        <v>8.1957496008660815</v>
      </c>
      <c r="D20" s="47">
        <v>7.1508173809597206</v>
      </c>
      <c r="E20" s="48">
        <v>8.0970930807464416</v>
      </c>
      <c r="F20" s="49">
        <v>1.1340594446345136</v>
      </c>
      <c r="G20" s="47">
        <v>1.0472259910151016</v>
      </c>
      <c r="H20" s="47">
        <v>1.2020488806042193</v>
      </c>
      <c r="I20" s="50">
        <v>1.0239828001480895</v>
      </c>
      <c r="J20" s="46">
        <v>0</v>
      </c>
      <c r="K20" s="47">
        <v>0</v>
      </c>
      <c r="L20" s="47">
        <v>0</v>
      </c>
      <c r="M20" s="48">
        <v>0</v>
      </c>
      <c r="N20" s="49">
        <v>0</v>
      </c>
      <c r="O20" s="47">
        <v>2.9479947199449233E-5</v>
      </c>
      <c r="P20" s="47">
        <v>0</v>
      </c>
      <c r="Q20" s="48">
        <v>0</v>
      </c>
    </row>
    <row r="21" spans="1:17" x14ac:dyDescent="0.25">
      <c r="A21" s="16" t="s">
        <v>15</v>
      </c>
      <c r="B21" s="46">
        <v>7.0086784848631218</v>
      </c>
      <c r="C21" s="47">
        <v>5.0879342605038769</v>
      </c>
      <c r="D21" s="47">
        <v>3.0420346300843479</v>
      </c>
      <c r="E21" s="48">
        <v>2.4782286828187989</v>
      </c>
      <c r="F21" s="49">
        <v>0.77666299199890398</v>
      </c>
      <c r="G21" s="47">
        <v>0.72726047076134614</v>
      </c>
      <c r="H21" s="47">
        <v>0.72413185135152991</v>
      </c>
      <c r="I21" s="50">
        <v>0.6987613357223077</v>
      </c>
      <c r="J21" s="46">
        <v>0.31421886824234363</v>
      </c>
      <c r="K21" s="47">
        <v>0.35911489013462411</v>
      </c>
      <c r="L21" s="47">
        <v>0.27377926361361615</v>
      </c>
      <c r="M21" s="48">
        <v>0.32979150901332305</v>
      </c>
      <c r="N21" s="49">
        <v>3.3678896917518714E-2</v>
      </c>
      <c r="O21" s="47">
        <v>1.7687968319669541E-4</v>
      </c>
      <c r="P21" s="47">
        <v>3.3919929489227084E-2</v>
      </c>
      <c r="Q21" s="48">
        <v>1.0877443572149866E-2</v>
      </c>
    </row>
    <row r="22" spans="1:17" x14ac:dyDescent="0.25">
      <c r="A22" s="16" t="s">
        <v>16</v>
      </c>
      <c r="B22" s="46">
        <v>11.691502828598614</v>
      </c>
      <c r="C22" s="47">
        <v>8.6431962394593214</v>
      </c>
      <c r="D22" s="47">
        <v>7.9865471129232608</v>
      </c>
      <c r="E22" s="48">
        <v>8.5644327376304439</v>
      </c>
      <c r="F22" s="49">
        <v>1.7763593579268357</v>
      </c>
      <c r="G22" s="47">
        <v>0.69013539058817308</v>
      </c>
      <c r="H22" s="47">
        <v>1.3365324457611394</v>
      </c>
      <c r="I22" s="50">
        <v>0.75433281762899795</v>
      </c>
      <c r="J22" s="46">
        <v>1.3957449500470981E-2</v>
      </c>
      <c r="K22" s="47">
        <v>9.8266490664830798E-6</v>
      </c>
      <c r="L22" s="47">
        <v>5.1946904873122278E-2</v>
      </c>
      <c r="M22" s="48">
        <v>1.3491066603942605E-2</v>
      </c>
      <c r="N22" s="49">
        <v>1.2844664448146741</v>
      </c>
      <c r="O22" s="47">
        <v>2.3092625306235237E-2</v>
      </c>
      <c r="P22" s="47">
        <v>0.37164149932947699</v>
      </c>
      <c r="Q22" s="48">
        <v>1.9477456286720998E-2</v>
      </c>
    </row>
    <row r="23" spans="1:17" x14ac:dyDescent="0.25">
      <c r="A23" s="16" t="s">
        <v>17</v>
      </c>
      <c r="B23" s="51">
        <v>8.5442837479934379</v>
      </c>
      <c r="C23" s="52">
        <v>13.366620779491075</v>
      </c>
      <c r="D23" s="52">
        <v>12.304897951441193</v>
      </c>
      <c r="E23" s="53">
        <v>12.471888098413123</v>
      </c>
      <c r="F23" s="54">
        <v>1.5206855594322013</v>
      </c>
      <c r="G23" s="52">
        <v>1.6341226065108037</v>
      </c>
      <c r="H23" s="52">
        <v>2.7923880138460722</v>
      </c>
      <c r="I23" s="55">
        <v>1.5619249825988015</v>
      </c>
      <c r="J23" s="51">
        <v>0.34042838604152154</v>
      </c>
      <c r="K23" s="52">
        <v>0.34896396164894705</v>
      </c>
      <c r="L23" s="52">
        <v>0.2757587377162517</v>
      </c>
      <c r="M23" s="53">
        <v>0.31114477274417601</v>
      </c>
      <c r="N23" s="54">
        <v>0.25864630651111686</v>
      </c>
      <c r="O23" s="52">
        <v>0.71056499399739137</v>
      </c>
      <c r="P23" s="52">
        <v>2.1153549436296588</v>
      </c>
      <c r="Q23" s="53">
        <v>0.73222872441986953</v>
      </c>
    </row>
    <row r="24" spans="1:17" x14ac:dyDescent="0.25">
      <c r="A24" s="16" t="s">
        <v>18</v>
      </c>
      <c r="B24" s="51">
        <v>3.5928189922683353</v>
      </c>
      <c r="C24" s="52">
        <v>1.5151218863156934</v>
      </c>
      <c r="D24" s="52">
        <v>4.3663070389167569</v>
      </c>
      <c r="E24" s="53">
        <v>3.6788273304630041</v>
      </c>
      <c r="F24" s="54">
        <v>4.6603590427647683</v>
      </c>
      <c r="G24" s="52">
        <v>3.6574787825450019</v>
      </c>
      <c r="H24" s="52">
        <v>2.963831641980331</v>
      </c>
      <c r="I24" s="55">
        <v>4.4772945891301088</v>
      </c>
      <c r="J24" s="51">
        <v>9.0604330887016402E-2</v>
      </c>
      <c r="K24" s="52">
        <v>0.13623666265772139</v>
      </c>
      <c r="L24" s="52">
        <v>8.7278929791716128E-2</v>
      </c>
      <c r="M24" s="53">
        <v>9.5892852994679506E-2</v>
      </c>
      <c r="N24" s="54">
        <v>3.289775610895652</v>
      </c>
      <c r="O24" s="52">
        <v>1.9494401217561126</v>
      </c>
      <c r="P24" s="52">
        <v>2.0032680164746441</v>
      </c>
      <c r="Q24" s="53">
        <v>3.239159542989468</v>
      </c>
    </row>
    <row r="25" spans="1:17" x14ac:dyDescent="0.25">
      <c r="A25" s="16" t="s">
        <v>19</v>
      </c>
      <c r="B25" s="46">
        <v>1.6346507546025999</v>
      </c>
      <c r="C25" s="47">
        <v>0.63323909249323607</v>
      </c>
      <c r="D25" s="47">
        <v>1.9906861826864481</v>
      </c>
      <c r="E25" s="48">
        <v>2.785942126404223</v>
      </c>
      <c r="F25" s="49">
        <v>0.55263878206438199</v>
      </c>
      <c r="G25" s="47">
        <v>1.1823522423283104</v>
      </c>
      <c r="H25" s="47">
        <v>0.52639826663274814</v>
      </c>
      <c r="I25" s="50">
        <v>0.37286748694809796</v>
      </c>
      <c r="J25" s="46">
        <v>0.15820030645414376</v>
      </c>
      <c r="K25" s="47">
        <v>0.11970823892789685</v>
      </c>
      <c r="L25" s="47">
        <v>3.040133488111977E-2</v>
      </c>
      <c r="M25" s="48">
        <v>3.3009733544276935E-2</v>
      </c>
      <c r="N25" s="49">
        <v>5.4000562299433126E-2</v>
      </c>
      <c r="O25" s="47">
        <v>0.90732398825558203</v>
      </c>
      <c r="P25" s="47">
        <v>2.904004948219498E-2</v>
      </c>
      <c r="Q25" s="48">
        <v>1.8022069519639729E-2</v>
      </c>
    </row>
    <row r="26" spans="1:17" x14ac:dyDescent="0.25">
      <c r="A26" s="16" t="s">
        <v>20</v>
      </c>
      <c r="B26" s="56">
        <v>1.7128029445359541</v>
      </c>
      <c r="C26" s="57">
        <v>2.2855016931807675</v>
      </c>
      <c r="D26" s="57">
        <v>1.1462425305021082</v>
      </c>
      <c r="E26" s="58">
        <v>0.63204128752232724</v>
      </c>
      <c r="F26" s="59">
        <v>0.3360934785174845</v>
      </c>
      <c r="G26" s="57">
        <v>0.32708001417788929</v>
      </c>
      <c r="H26" s="57">
        <v>0.45733049858527935</v>
      </c>
      <c r="I26" s="60">
        <v>0.47124165508665378</v>
      </c>
      <c r="J26" s="56">
        <v>2.282733720350066E-2</v>
      </c>
      <c r="K26" s="57">
        <v>2.3986850371285198E-2</v>
      </c>
      <c r="L26" s="57">
        <v>0.17655850453208535</v>
      </c>
      <c r="M26" s="58">
        <v>0.11470226289651074</v>
      </c>
      <c r="N26" s="59">
        <v>9.7159092154131779E-2</v>
      </c>
      <c r="O26" s="57">
        <v>0.10070349963331858</v>
      </c>
      <c r="P26" s="57">
        <v>9.2976004455023464E-2</v>
      </c>
      <c r="Q26" s="58">
        <v>0.12153021750570871</v>
      </c>
    </row>
    <row r="27" spans="1:17" ht="15.75" thickBot="1" x14ac:dyDescent="0.3">
      <c r="A27" s="32" t="s">
        <v>21</v>
      </c>
      <c r="B27" s="61">
        <v>0.89155233228981157</v>
      </c>
      <c r="C27" s="62">
        <v>1.1130547131114719</v>
      </c>
      <c r="D27" s="62">
        <v>1.0563045424505948</v>
      </c>
      <c r="E27" s="63">
        <v>1.0744116262801899</v>
      </c>
      <c r="F27" s="64">
        <v>7.8933426014608926E-2</v>
      </c>
      <c r="G27" s="62">
        <v>9.0650837638306406E-2</v>
      </c>
      <c r="H27" s="62">
        <v>4.8606145371561896E-2</v>
      </c>
      <c r="I27" s="65">
        <v>9.3940769402469163E-2</v>
      </c>
      <c r="J27" s="61">
        <v>4.20438393485177E-2</v>
      </c>
      <c r="K27" s="62">
        <v>4.194996486481626E-2</v>
      </c>
      <c r="L27" s="62">
        <v>3.8319231291662108E-3</v>
      </c>
      <c r="M27" s="63">
        <v>4.8704485625648102E-2</v>
      </c>
      <c r="N27" s="64">
        <v>1.1432723140317526E-4</v>
      </c>
      <c r="O27" s="62">
        <v>0</v>
      </c>
      <c r="P27" s="62">
        <v>1.6089842973294587E-4</v>
      </c>
      <c r="Q27" s="63">
        <v>0</v>
      </c>
    </row>
    <row r="28" spans="1:17" ht="15.75" thickBot="1" x14ac:dyDescent="0.3"/>
    <row r="29" spans="1:17" x14ac:dyDescent="0.25">
      <c r="A29" s="40" t="s">
        <v>23</v>
      </c>
      <c r="B29" s="41"/>
      <c r="C29" s="42"/>
      <c r="D29" s="42"/>
      <c r="E29" s="43"/>
      <c r="F29" s="44"/>
      <c r="G29" s="42"/>
      <c r="H29" s="42"/>
      <c r="I29" s="45"/>
      <c r="J29" s="41"/>
      <c r="K29" s="42"/>
      <c r="L29" s="42"/>
      <c r="M29" s="43"/>
      <c r="N29" s="44"/>
      <c r="O29" s="42"/>
      <c r="P29" s="42"/>
      <c r="Q29" s="43"/>
    </row>
    <row r="30" spans="1:17" x14ac:dyDescent="0.25">
      <c r="A30" s="16" t="s">
        <v>12</v>
      </c>
      <c r="B30" s="46">
        <v>0.79291651339672209</v>
      </c>
      <c r="C30" s="47">
        <v>0.77792667334813292</v>
      </c>
      <c r="D30" s="47">
        <v>0.7862068889594207</v>
      </c>
      <c r="E30" s="48">
        <v>0.76804295139162193</v>
      </c>
      <c r="F30" s="49">
        <v>0</v>
      </c>
      <c r="G30" s="47">
        <v>0</v>
      </c>
      <c r="H30" s="47">
        <v>4.2341692034985757E-6</v>
      </c>
      <c r="I30" s="50">
        <v>0</v>
      </c>
      <c r="J30" s="46">
        <v>0</v>
      </c>
      <c r="K30" s="47">
        <v>0</v>
      </c>
      <c r="L30" s="47">
        <v>0</v>
      </c>
      <c r="M30" s="48">
        <v>0</v>
      </c>
      <c r="N30" s="49">
        <v>0</v>
      </c>
      <c r="O30" s="47">
        <v>0</v>
      </c>
      <c r="P30" s="47">
        <v>0</v>
      </c>
      <c r="Q30" s="48">
        <v>0</v>
      </c>
    </row>
    <row r="31" spans="1:17" x14ac:dyDescent="0.25">
      <c r="A31" s="16" t="s">
        <v>13</v>
      </c>
      <c r="B31" s="46">
        <v>1.3176880328065803</v>
      </c>
      <c r="C31" s="47">
        <v>1.313380780980796</v>
      </c>
      <c r="D31" s="47">
        <v>1.2132482581474731</v>
      </c>
      <c r="E31" s="48">
        <v>1.2903315924145762</v>
      </c>
      <c r="F31" s="49">
        <v>0</v>
      </c>
      <c r="G31" s="47">
        <v>0</v>
      </c>
      <c r="H31" s="47">
        <v>0</v>
      </c>
      <c r="I31" s="50">
        <v>0</v>
      </c>
      <c r="J31" s="46">
        <v>0</v>
      </c>
      <c r="K31" s="47">
        <v>0</v>
      </c>
      <c r="L31" s="47">
        <v>0</v>
      </c>
      <c r="M31" s="48">
        <v>0</v>
      </c>
      <c r="N31" s="49">
        <v>0</v>
      </c>
      <c r="O31" s="47">
        <v>0</v>
      </c>
      <c r="P31" s="47">
        <v>0</v>
      </c>
      <c r="Q31" s="48">
        <v>0</v>
      </c>
    </row>
    <row r="32" spans="1:17" x14ac:dyDescent="0.25">
      <c r="A32" s="16" t="s">
        <v>14</v>
      </c>
      <c r="B32" s="46">
        <v>3.1614432936455876</v>
      </c>
      <c r="C32" s="47">
        <v>3.5667788116613628</v>
      </c>
      <c r="D32" s="47">
        <v>4.3379275198303073</v>
      </c>
      <c r="E32" s="48">
        <v>5.001836802211181</v>
      </c>
      <c r="F32" s="49">
        <v>4.7169510223093396E-2</v>
      </c>
      <c r="G32" s="47">
        <v>0</v>
      </c>
      <c r="H32" s="47">
        <v>5.8486579207925826E-2</v>
      </c>
      <c r="I32" s="50">
        <v>5.9221878224123621E-2</v>
      </c>
      <c r="J32" s="46">
        <v>1.7149084710476291E-4</v>
      </c>
      <c r="K32" s="47">
        <v>0</v>
      </c>
      <c r="L32" s="47">
        <v>2.4071251921889405E-3</v>
      </c>
      <c r="M32" s="48">
        <v>0</v>
      </c>
      <c r="N32" s="49">
        <v>0</v>
      </c>
      <c r="O32" s="47">
        <v>0</v>
      </c>
      <c r="P32" s="47">
        <v>0</v>
      </c>
      <c r="Q32" s="48">
        <v>0</v>
      </c>
    </row>
    <row r="33" spans="1:17" x14ac:dyDescent="0.25">
      <c r="A33" s="16" t="s">
        <v>15</v>
      </c>
      <c r="B33" s="46">
        <v>0.67866550014781557</v>
      </c>
      <c r="C33" s="47">
        <v>0.87425731414686647</v>
      </c>
      <c r="D33" s="47">
        <v>1.2728441896867155</v>
      </c>
      <c r="E33" s="48">
        <v>0.99956874135484541</v>
      </c>
      <c r="F33" s="49">
        <v>3.128898141772817</v>
      </c>
      <c r="G33" s="47">
        <v>0.66902774839336743</v>
      </c>
      <c r="H33" s="47">
        <v>4.379693364853618</v>
      </c>
      <c r="I33" s="50">
        <v>0.64408781226803424</v>
      </c>
      <c r="J33" s="46">
        <v>0.19499462042739901</v>
      </c>
      <c r="K33" s="47">
        <v>0.22713316652268989</v>
      </c>
      <c r="L33" s="47">
        <v>0.25237130412072734</v>
      </c>
      <c r="M33" s="48">
        <v>0.25195109128305093</v>
      </c>
      <c r="N33" s="49">
        <v>2.8702708898002678</v>
      </c>
      <c r="O33" s="47">
        <v>0.31452155667092391</v>
      </c>
      <c r="P33" s="47">
        <v>4.0630431380545788</v>
      </c>
      <c r="Q33" s="48">
        <v>0.31700319250257614</v>
      </c>
    </row>
    <row r="34" spans="1:17" x14ac:dyDescent="0.25">
      <c r="A34" s="16" t="s">
        <v>16</v>
      </c>
      <c r="B34" s="46">
        <v>0.22324297385326691</v>
      </c>
      <c r="C34" s="47">
        <v>0.17448198082447353</v>
      </c>
      <c r="D34" s="47">
        <v>7.5524876082804088E-2</v>
      </c>
      <c r="E34" s="48">
        <v>0.18919594175702661</v>
      </c>
      <c r="F34" s="49">
        <v>0.23368486098809027</v>
      </c>
      <c r="G34" s="47">
        <v>2.3954913761819125</v>
      </c>
      <c r="H34" s="47">
        <v>0.2702458494132966</v>
      </c>
      <c r="I34" s="50">
        <v>2.918866005143133</v>
      </c>
      <c r="J34" s="46">
        <v>0</v>
      </c>
      <c r="K34" s="47">
        <v>0</v>
      </c>
      <c r="L34" s="47">
        <v>0</v>
      </c>
      <c r="M34" s="48">
        <v>1.3091973958424047E-2</v>
      </c>
      <c r="N34" s="49">
        <v>0.1031231627256641</v>
      </c>
      <c r="O34" s="47">
        <v>2.3411794867914604</v>
      </c>
      <c r="P34" s="47">
        <v>0.11883407578078928</v>
      </c>
      <c r="Q34" s="48">
        <v>2.833967720736136</v>
      </c>
    </row>
    <row r="35" spans="1:17" x14ac:dyDescent="0.25">
      <c r="A35" s="16" t="s">
        <v>17</v>
      </c>
      <c r="B35" s="51">
        <v>1.1432723140317526E-4</v>
      </c>
      <c r="C35" s="52">
        <v>0.11926603971990513</v>
      </c>
      <c r="D35" s="52">
        <v>9.8148042137096974E-3</v>
      </c>
      <c r="E35" s="53">
        <v>6.7932509008919997E-3</v>
      </c>
      <c r="F35" s="54">
        <v>0.37706073643695565</v>
      </c>
      <c r="G35" s="52">
        <v>0.24307199130852541</v>
      </c>
      <c r="H35" s="52">
        <v>0.47944556433515245</v>
      </c>
      <c r="I35" s="55">
        <v>0.49565354489812868</v>
      </c>
      <c r="J35" s="51">
        <v>5.1161436052920934E-3</v>
      </c>
      <c r="K35" s="52">
        <v>1.1929551966710457E-2</v>
      </c>
      <c r="L35" s="52">
        <v>1.1737117032098052E-2</v>
      </c>
      <c r="M35" s="53">
        <v>8.433001118348691E-3</v>
      </c>
      <c r="N35" s="54">
        <v>9.7816473734700038E-2</v>
      </c>
      <c r="O35" s="52">
        <v>2.7779936910947663E-2</v>
      </c>
      <c r="P35" s="52">
        <v>9.8112051698867234E-2</v>
      </c>
      <c r="Q35" s="53">
        <v>6.2364732807582278E-2</v>
      </c>
    </row>
    <row r="36" spans="1:17" x14ac:dyDescent="0.25">
      <c r="A36" s="16" t="s">
        <v>18</v>
      </c>
      <c r="B36" s="51">
        <v>2.5533081680042479E-3</v>
      </c>
      <c r="C36" s="52">
        <v>2.0832496020944126E-3</v>
      </c>
      <c r="D36" s="52">
        <v>0</v>
      </c>
      <c r="E36" s="53">
        <v>2.1199627811404345E-2</v>
      </c>
      <c r="F36" s="54">
        <v>0.17392030077208037</v>
      </c>
      <c r="G36" s="52">
        <v>0.23487656598707857</v>
      </c>
      <c r="H36" s="52">
        <v>0.20992164077105238</v>
      </c>
      <c r="I36" s="55">
        <v>0.2734673904327472</v>
      </c>
      <c r="J36" s="51">
        <v>0</v>
      </c>
      <c r="K36" s="52">
        <v>4.6185250612470474E-3</v>
      </c>
      <c r="L36" s="52">
        <v>1.8418636035218803E-4</v>
      </c>
      <c r="M36" s="53">
        <v>1.028097358564115E-3</v>
      </c>
      <c r="N36" s="54">
        <v>6.19272503433866E-3</v>
      </c>
      <c r="O36" s="52">
        <v>0</v>
      </c>
      <c r="P36" s="52">
        <v>1.0502856709278217E-2</v>
      </c>
      <c r="Q36" s="53">
        <v>7.5914361919291184E-3</v>
      </c>
    </row>
    <row r="37" spans="1:17" x14ac:dyDescent="0.25">
      <c r="A37" s="16" t="s">
        <v>19</v>
      </c>
      <c r="B37" s="46">
        <v>1.1442250409601125E-2</v>
      </c>
      <c r="C37" s="47">
        <v>1.4278121093599914E-2</v>
      </c>
      <c r="D37" s="47">
        <v>3.1239700383412491E-2</v>
      </c>
      <c r="E37" s="48">
        <v>2.5552774222033416E-2</v>
      </c>
      <c r="F37" s="49">
        <v>0.11987210212622927</v>
      </c>
      <c r="G37" s="47">
        <v>3.0157985985036568E-2</v>
      </c>
      <c r="H37" s="47">
        <v>4.5678217367342629E-2</v>
      </c>
      <c r="I37" s="50">
        <v>0.1541994209122334</v>
      </c>
      <c r="J37" s="46">
        <v>0</v>
      </c>
      <c r="K37" s="47">
        <v>0</v>
      </c>
      <c r="L37" s="47">
        <v>0</v>
      </c>
      <c r="M37" s="48">
        <v>0</v>
      </c>
      <c r="N37" s="49">
        <v>8.8984695108804742E-3</v>
      </c>
      <c r="O37" s="47">
        <v>5.9156427380228135E-3</v>
      </c>
      <c r="P37" s="47">
        <v>0</v>
      </c>
      <c r="Q37" s="48">
        <v>0</v>
      </c>
    </row>
    <row r="38" spans="1:17" x14ac:dyDescent="0.25">
      <c r="A38" s="16" t="s">
        <v>20</v>
      </c>
      <c r="B38" s="56">
        <v>0</v>
      </c>
      <c r="C38" s="57">
        <v>0</v>
      </c>
      <c r="D38" s="57">
        <v>0</v>
      </c>
      <c r="E38" s="58">
        <v>0</v>
      </c>
      <c r="F38" s="59">
        <v>2.2293810123619178E-3</v>
      </c>
      <c r="G38" s="57">
        <v>8.5776819701330803E-2</v>
      </c>
      <c r="H38" s="57">
        <v>0.1179724223478773</v>
      </c>
      <c r="I38" s="60">
        <v>1.3885821285922919E-2</v>
      </c>
      <c r="J38" s="56">
        <v>0</v>
      </c>
      <c r="K38" s="57">
        <v>0</v>
      </c>
      <c r="L38" s="57">
        <v>0</v>
      </c>
      <c r="M38" s="58">
        <v>0</v>
      </c>
      <c r="N38" s="59">
        <v>0</v>
      </c>
      <c r="O38" s="57">
        <v>7.5566931321254874E-3</v>
      </c>
      <c r="P38" s="57">
        <v>1.4739142997378541E-2</v>
      </c>
      <c r="Q38" s="58">
        <v>8.9492187793998694E-3</v>
      </c>
    </row>
    <row r="39" spans="1:17" ht="15.75" thickBot="1" x14ac:dyDescent="0.3">
      <c r="A39" s="32" t="s">
        <v>21</v>
      </c>
      <c r="B39" s="61">
        <v>2.2484355509291135E-3</v>
      </c>
      <c r="C39" s="62">
        <v>1.1791978879779693E-4</v>
      </c>
      <c r="D39" s="62">
        <v>2.5955457217446266E-3</v>
      </c>
      <c r="E39" s="63">
        <v>4.316273720553985E-4</v>
      </c>
      <c r="F39" s="64">
        <v>0</v>
      </c>
      <c r="G39" s="62">
        <v>0</v>
      </c>
      <c r="H39" s="62">
        <v>0</v>
      </c>
      <c r="I39" s="65">
        <v>0</v>
      </c>
      <c r="J39" s="61">
        <v>0</v>
      </c>
      <c r="K39" s="62">
        <v>0</v>
      </c>
      <c r="L39" s="62">
        <v>0</v>
      </c>
      <c r="M39" s="63">
        <v>0</v>
      </c>
      <c r="N39" s="64">
        <v>0</v>
      </c>
      <c r="O39" s="62">
        <v>0</v>
      </c>
      <c r="P39" s="62">
        <v>0</v>
      </c>
      <c r="Q39" s="63">
        <v>0</v>
      </c>
    </row>
    <row r="41" spans="1:17" x14ac:dyDescent="0.25">
      <c r="A41" s="66" t="s">
        <v>24</v>
      </c>
    </row>
    <row r="6017" spans="1:2" x14ac:dyDescent="0.25">
      <c r="A6017" t="s">
        <v>25</v>
      </c>
      <c r="B6017">
        <v>2.4974937122957595E-2</v>
      </c>
    </row>
    <row r="6018" spans="1:2" x14ac:dyDescent="0.25">
      <c r="A6018" t="s">
        <v>26</v>
      </c>
    </row>
    <row r="6019" spans="1:2" x14ac:dyDescent="0.25">
      <c r="A6019" t="s">
        <v>27</v>
      </c>
    </row>
    <row r="6020" spans="1:2" x14ac:dyDescent="0.25">
      <c r="A6020" t="s">
        <v>28</v>
      </c>
    </row>
    <row r="6021" spans="1:2" x14ac:dyDescent="0.25">
      <c r="A6021" t="s">
        <v>29</v>
      </c>
    </row>
    <row r="6022" spans="1:2" x14ac:dyDescent="0.25">
      <c r="A6022" t="s">
        <v>30</v>
      </c>
    </row>
  </sheetData>
  <mergeCells count="4">
    <mergeCell ref="B3:E3"/>
    <mergeCell ref="F3:I3"/>
    <mergeCell ref="J3:M3"/>
    <mergeCell ref="N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022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0.7109375" bestFit="1" customWidth="1"/>
    <col min="2" max="17" width="8.7109375" customWidth="1"/>
  </cols>
  <sheetData>
    <row r="1" spans="1:17" ht="24" customHeight="1" x14ac:dyDescent="0.5">
      <c r="A1" s="1" t="s">
        <v>0</v>
      </c>
    </row>
    <row r="2" spans="1:17" ht="15.75" thickBot="1" x14ac:dyDescent="0.3">
      <c r="A2" t="s">
        <v>32</v>
      </c>
    </row>
    <row r="3" spans="1:17" x14ac:dyDescent="0.25">
      <c r="A3" s="2" t="s">
        <v>2</v>
      </c>
      <c r="B3" s="143" t="s">
        <v>3</v>
      </c>
      <c r="C3" s="144"/>
      <c r="D3" s="144"/>
      <c r="E3" s="145"/>
      <c r="F3" s="143" t="s">
        <v>4</v>
      </c>
      <c r="G3" s="144"/>
      <c r="H3" s="144"/>
      <c r="I3" s="145"/>
      <c r="J3" s="143" t="s">
        <v>5</v>
      </c>
      <c r="K3" s="144"/>
      <c r="L3" s="144"/>
      <c r="M3" s="145"/>
      <c r="N3" s="144" t="s">
        <v>6</v>
      </c>
      <c r="O3" s="144"/>
      <c r="P3" s="144"/>
      <c r="Q3" s="145"/>
    </row>
    <row r="4" spans="1:17" x14ac:dyDescent="0.25">
      <c r="A4" s="3"/>
      <c r="B4" s="4" t="s">
        <v>7</v>
      </c>
      <c r="C4" s="5" t="s">
        <v>8</v>
      </c>
      <c r="D4" s="6" t="s">
        <v>9</v>
      </c>
      <c r="E4" s="7" t="s">
        <v>10</v>
      </c>
      <c r="F4" s="8" t="s">
        <v>7</v>
      </c>
      <c r="G4" s="5" t="s">
        <v>8</v>
      </c>
      <c r="H4" s="6" t="s">
        <v>9</v>
      </c>
      <c r="I4" s="9" t="s">
        <v>10</v>
      </c>
      <c r="J4" s="4" t="s">
        <v>7</v>
      </c>
      <c r="K4" s="5" t="s">
        <v>8</v>
      </c>
      <c r="L4" s="6" t="s">
        <v>9</v>
      </c>
      <c r="M4" s="7" t="s">
        <v>10</v>
      </c>
      <c r="N4" s="8" t="s">
        <v>7</v>
      </c>
      <c r="O4" s="5" t="s">
        <v>8</v>
      </c>
      <c r="P4" s="6" t="s">
        <v>9</v>
      </c>
      <c r="Q4" s="7" t="s">
        <v>10</v>
      </c>
    </row>
    <row r="5" spans="1:17" x14ac:dyDescent="0.25">
      <c r="A5" s="10" t="s">
        <v>11</v>
      </c>
      <c r="B5" s="11"/>
      <c r="C5" s="12"/>
      <c r="D5" s="12"/>
      <c r="E5" s="13"/>
      <c r="F5" s="14"/>
      <c r="G5" s="12"/>
      <c r="H5" s="12"/>
      <c r="I5" s="15"/>
      <c r="J5" s="11"/>
      <c r="K5" s="12"/>
      <c r="L5" s="12"/>
      <c r="M5" s="13"/>
      <c r="N5" s="14"/>
      <c r="O5" s="12"/>
      <c r="P5" s="12"/>
      <c r="Q5" s="13"/>
    </row>
    <row r="6" spans="1:17" x14ac:dyDescent="0.25">
      <c r="A6" s="16" t="s">
        <v>12</v>
      </c>
      <c r="B6" s="17">
        <v>0.50348596019415015</v>
      </c>
      <c r="C6" s="18">
        <v>0.65021159985943189</v>
      </c>
      <c r="D6" s="18">
        <v>0.52872440361986284</v>
      </c>
      <c r="E6" s="19">
        <v>0.53485346387053456</v>
      </c>
      <c r="F6" s="20">
        <v>2.8497603185577951</v>
      </c>
      <c r="G6" s="18">
        <v>2.8728886745474527</v>
      </c>
      <c r="H6" s="18">
        <v>2.9418273138940232</v>
      </c>
      <c r="I6" s="21">
        <v>2.8785969399080455</v>
      </c>
      <c r="J6" s="17">
        <v>0</v>
      </c>
      <c r="K6" s="18">
        <v>0</v>
      </c>
      <c r="L6" s="18">
        <v>0</v>
      </c>
      <c r="M6" s="19">
        <v>0</v>
      </c>
      <c r="N6" s="20">
        <v>0</v>
      </c>
      <c r="O6" s="18">
        <v>0</v>
      </c>
      <c r="P6" s="18">
        <v>0</v>
      </c>
      <c r="Q6" s="19">
        <v>0</v>
      </c>
    </row>
    <row r="7" spans="1:17" x14ac:dyDescent="0.25">
      <c r="A7" s="16" t="s">
        <v>13</v>
      </c>
      <c r="B7" s="17">
        <v>3.0952921616190578</v>
      </c>
      <c r="C7" s="18">
        <v>3.5913842219779726</v>
      </c>
      <c r="D7" s="18">
        <v>2.0780243026516456</v>
      </c>
      <c r="E7" s="19">
        <v>3.6416714384230651</v>
      </c>
      <c r="F7" s="20">
        <v>1.2146172149779513</v>
      </c>
      <c r="G7" s="18">
        <v>1.2279147319859731</v>
      </c>
      <c r="H7" s="18">
        <v>1.2601700295408171</v>
      </c>
      <c r="I7" s="21">
        <v>1.232353956772487</v>
      </c>
      <c r="J7" s="17">
        <v>0.36600847730021341</v>
      </c>
      <c r="K7" s="18">
        <v>0.36378539437578039</v>
      </c>
      <c r="L7" s="18">
        <v>0.40265469103959778</v>
      </c>
      <c r="M7" s="19">
        <v>0.37337647249592953</v>
      </c>
      <c r="N7" s="20">
        <v>0</v>
      </c>
      <c r="O7" s="18">
        <v>0</v>
      </c>
      <c r="P7" s="18">
        <v>0</v>
      </c>
      <c r="Q7" s="19">
        <v>0</v>
      </c>
    </row>
    <row r="8" spans="1:17" x14ac:dyDescent="0.25">
      <c r="A8" s="16" t="s">
        <v>14</v>
      </c>
      <c r="B8" s="17">
        <v>2.7133187959736293</v>
      </c>
      <c r="C8" s="18">
        <v>4.0136493124873818</v>
      </c>
      <c r="D8" s="18">
        <v>4.033036051041659</v>
      </c>
      <c r="E8" s="19">
        <v>3.7781719001397396</v>
      </c>
      <c r="F8" s="20">
        <v>5.5087466961422038</v>
      </c>
      <c r="G8" s="18">
        <v>4.8095227413771191</v>
      </c>
      <c r="H8" s="18">
        <v>4.7926988968460904</v>
      </c>
      <c r="I8" s="21">
        <v>3.005048287878707</v>
      </c>
      <c r="J8" s="17">
        <v>3.3915213123397208</v>
      </c>
      <c r="K8" s="18">
        <v>2.6423812835064266</v>
      </c>
      <c r="L8" s="18">
        <v>3.1845094607922375</v>
      </c>
      <c r="M8" s="19">
        <v>0.85783811292929824</v>
      </c>
      <c r="N8" s="20">
        <v>0.79654248246614057</v>
      </c>
      <c r="O8" s="18">
        <v>0.75743216467403895</v>
      </c>
      <c r="P8" s="18">
        <v>0.37964518222303434</v>
      </c>
      <c r="Q8" s="19">
        <v>0.8027000883519968</v>
      </c>
    </row>
    <row r="9" spans="1:17" x14ac:dyDescent="0.25">
      <c r="A9" s="16" t="s">
        <v>15</v>
      </c>
      <c r="B9" s="17">
        <v>0.9449160479039147</v>
      </c>
      <c r="C9" s="18">
        <v>1.7456521088954187</v>
      </c>
      <c r="D9" s="18">
        <v>1.4368058435062911</v>
      </c>
      <c r="E9" s="19">
        <v>2.3140962315398843</v>
      </c>
      <c r="F9" s="20">
        <v>3.3786920538606866</v>
      </c>
      <c r="G9" s="18">
        <v>2.3322342103885814</v>
      </c>
      <c r="H9" s="18">
        <v>3.6808631259853772</v>
      </c>
      <c r="I9" s="21">
        <v>3.7674976654682113</v>
      </c>
      <c r="J9" s="17">
        <v>1.4760399492194456</v>
      </c>
      <c r="K9" s="18">
        <v>0.46238868576299319</v>
      </c>
      <c r="L9" s="18">
        <v>1.2756268345878226</v>
      </c>
      <c r="M9" s="19">
        <v>2.0440298380361219</v>
      </c>
      <c r="N9" s="20">
        <v>1.5888486272369691</v>
      </c>
      <c r="O9" s="18">
        <v>1.7488765767180341</v>
      </c>
      <c r="P9" s="18">
        <v>2.1787231151623341</v>
      </c>
      <c r="Q9" s="19">
        <v>1.6891522270416557</v>
      </c>
    </row>
    <row r="10" spans="1:17" x14ac:dyDescent="0.25">
      <c r="A10" s="16" t="s">
        <v>16</v>
      </c>
      <c r="B10" s="17">
        <v>1.7393218622311535</v>
      </c>
      <c r="C10" s="18">
        <v>1.3472854654075355</v>
      </c>
      <c r="D10" s="18">
        <v>1.5089454092258245</v>
      </c>
      <c r="E10" s="19">
        <v>1.6046948515842616</v>
      </c>
      <c r="F10" s="20">
        <v>1.659830407747503</v>
      </c>
      <c r="G10" s="18">
        <v>1.3969796550099818</v>
      </c>
      <c r="H10" s="18">
        <v>1.9655208765259435</v>
      </c>
      <c r="I10" s="21">
        <v>1.5482263809617134</v>
      </c>
      <c r="J10" s="17">
        <v>7.9833691371699322E-2</v>
      </c>
      <c r="K10" s="18">
        <v>0.90158924205378976</v>
      </c>
      <c r="L10" s="18">
        <v>0.39565016738234626</v>
      </c>
      <c r="M10" s="19">
        <v>0.93047008763346151</v>
      </c>
      <c r="N10" s="20">
        <v>1.4170919576643719</v>
      </c>
      <c r="O10" s="18">
        <v>0.3703651779906238</v>
      </c>
      <c r="P10" s="18">
        <v>1.4303729264618723</v>
      </c>
      <c r="Q10" s="19">
        <v>0.36924359754686509</v>
      </c>
    </row>
    <row r="11" spans="1:17" x14ac:dyDescent="0.25">
      <c r="A11" s="16" t="s">
        <v>17</v>
      </c>
      <c r="B11" s="22">
        <v>0.23472825697365471</v>
      </c>
      <c r="C11" s="23">
        <v>0.11331434168517232</v>
      </c>
      <c r="D11" s="23">
        <v>0.27499197642356987</v>
      </c>
      <c r="E11" s="24">
        <v>9.751178753965567E-2</v>
      </c>
      <c r="F11" s="25">
        <v>1.4773348996066589</v>
      </c>
      <c r="G11" s="23">
        <v>1.4381780728711036</v>
      </c>
      <c r="H11" s="23">
        <v>1.612017326239789</v>
      </c>
      <c r="I11" s="26">
        <v>1.7192075693510334</v>
      </c>
      <c r="J11" s="22">
        <v>1.1894581788835215</v>
      </c>
      <c r="K11" s="23">
        <v>0.35943937252790797</v>
      </c>
      <c r="L11" s="23">
        <v>1.3265958717820774</v>
      </c>
      <c r="M11" s="24">
        <v>0.33186372514796375</v>
      </c>
      <c r="N11" s="25">
        <v>1.228352938728035E-2</v>
      </c>
      <c r="O11" s="23">
        <v>0.89437391115796716</v>
      </c>
      <c r="P11" s="23">
        <v>4.7508943066575772E-3</v>
      </c>
      <c r="Q11" s="24">
        <v>1.1789521171052946</v>
      </c>
    </row>
    <row r="12" spans="1:17" x14ac:dyDescent="0.25">
      <c r="A12" s="16" t="s">
        <v>18</v>
      </c>
      <c r="B12" s="22">
        <v>0.26628804783916715</v>
      </c>
      <c r="C12" s="23">
        <v>0.13489491038783338</v>
      </c>
      <c r="D12" s="23">
        <v>0.22363405932058464</v>
      </c>
      <c r="E12" s="24">
        <v>0.24358485573081848</v>
      </c>
      <c r="F12" s="25">
        <v>0.21086417126643836</v>
      </c>
      <c r="G12" s="23">
        <v>0.56459029631457347</v>
      </c>
      <c r="H12" s="23">
        <v>0.23309602288300574</v>
      </c>
      <c r="I12" s="26">
        <v>0.71410276110487225</v>
      </c>
      <c r="J12" s="22">
        <v>0.20824652155514289</v>
      </c>
      <c r="K12" s="23">
        <v>0.56291731156023117</v>
      </c>
      <c r="L12" s="23">
        <v>0.2330070021810072</v>
      </c>
      <c r="M12" s="24">
        <v>0.71142535638615756</v>
      </c>
      <c r="N12" s="25">
        <v>0</v>
      </c>
      <c r="O12" s="23">
        <v>3.2711992403340736E-4</v>
      </c>
      <c r="P12" s="23">
        <v>8.9020701998514763E-5</v>
      </c>
      <c r="Q12" s="24">
        <v>9.7660401193645991E-4</v>
      </c>
    </row>
    <row r="13" spans="1:17" x14ac:dyDescent="0.25">
      <c r="A13" s="16" t="s">
        <v>19</v>
      </c>
      <c r="B13" s="17">
        <v>3.3622461839430774E-2</v>
      </c>
      <c r="C13" s="18">
        <v>8.5752151514471783E-2</v>
      </c>
      <c r="D13" s="18">
        <v>7.1727259310276972E-2</v>
      </c>
      <c r="E13" s="19">
        <v>5.7798916667795033E-2</v>
      </c>
      <c r="F13" s="20">
        <v>5.2889473672039944E-2</v>
      </c>
      <c r="G13" s="18">
        <v>7.01905894140254E-3</v>
      </c>
      <c r="H13" s="18">
        <v>1.0628603288612145E-2</v>
      </c>
      <c r="I13" s="21">
        <v>7.1358143384246172E-3</v>
      </c>
      <c r="J13" s="17">
        <v>4.5683999731760273E-2</v>
      </c>
      <c r="K13" s="18">
        <v>9.3462835438116396E-6</v>
      </c>
      <c r="L13" s="18">
        <v>9.3706002103699749E-6</v>
      </c>
      <c r="M13" s="19">
        <v>0</v>
      </c>
      <c r="N13" s="20">
        <v>7.307220042132136E-4</v>
      </c>
      <c r="O13" s="18">
        <v>1.3084796961336295E-4</v>
      </c>
      <c r="P13" s="18">
        <v>8.5038196909107517E-4</v>
      </c>
      <c r="Q13" s="19">
        <v>5.6614725329649855E-5</v>
      </c>
    </row>
    <row r="14" spans="1:17" x14ac:dyDescent="0.25">
      <c r="A14" s="16" t="s">
        <v>20</v>
      </c>
      <c r="B14" s="27">
        <v>9.2496456229520718E-6</v>
      </c>
      <c r="C14" s="28">
        <v>3.5889728808236689E-3</v>
      </c>
      <c r="D14" s="28">
        <v>2.7294215762755144E-2</v>
      </c>
      <c r="E14" s="29">
        <v>4.0944241147780523E-2</v>
      </c>
      <c r="F14" s="30">
        <v>9.1941477492143587E-3</v>
      </c>
      <c r="G14" s="28">
        <v>5.1797103399804104E-2</v>
      </c>
      <c r="H14" s="28">
        <v>9.2370691573722026E-3</v>
      </c>
      <c r="I14" s="31">
        <v>4.4921425602188425E-2</v>
      </c>
      <c r="J14" s="27">
        <v>1.5909390471477562E-3</v>
      </c>
      <c r="K14" s="28">
        <v>4.5170588367241651E-2</v>
      </c>
      <c r="L14" s="28">
        <v>1.2228633274532815E-3</v>
      </c>
      <c r="M14" s="29">
        <v>3.8167760659738939E-2</v>
      </c>
      <c r="N14" s="30">
        <v>7.584709410820698E-3</v>
      </c>
      <c r="O14" s="28">
        <v>5.6918866781812882E-3</v>
      </c>
      <c r="P14" s="28">
        <v>7.911129227604851E-3</v>
      </c>
      <c r="Q14" s="29">
        <v>6.7536649424494808E-3</v>
      </c>
    </row>
    <row r="15" spans="1:17" ht="15.75" thickBot="1" x14ac:dyDescent="0.3">
      <c r="A15" s="32" t="s">
        <v>21</v>
      </c>
      <c r="B15" s="33">
        <v>2.0349220370494557E-4</v>
      </c>
      <c r="C15" s="34">
        <v>2.8038850631434914E-5</v>
      </c>
      <c r="D15" s="34">
        <v>1.7335610389184453E-4</v>
      </c>
      <c r="E15" s="35">
        <v>8.9639981771945601E-5</v>
      </c>
      <c r="F15" s="36">
        <v>1.8739782032100895E-2</v>
      </c>
      <c r="G15" s="34">
        <v>1.4954053670098623E-4</v>
      </c>
      <c r="H15" s="34">
        <v>5.6785837274842049E-3</v>
      </c>
      <c r="I15" s="37">
        <v>3.1633477777941858E-3</v>
      </c>
      <c r="J15" s="33">
        <v>1.2024539309837691E-4</v>
      </c>
      <c r="K15" s="34">
        <v>1.4954053670098623E-4</v>
      </c>
      <c r="L15" s="34">
        <v>1.4055900315554961E-4</v>
      </c>
      <c r="M15" s="35">
        <v>1.2974207888044758E-4</v>
      </c>
      <c r="N15" s="36">
        <v>1.8499291245904144E-5</v>
      </c>
      <c r="O15" s="34">
        <v>0</v>
      </c>
      <c r="P15" s="34">
        <v>5.388095120962736E-5</v>
      </c>
      <c r="Q15" s="35">
        <v>9.4357875549416413E-6</v>
      </c>
    </row>
    <row r="16" spans="1:17" ht="15.75" thickBot="1" x14ac:dyDescent="0.3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x14ac:dyDescent="0.25">
      <c r="A17" s="40" t="s">
        <v>22</v>
      </c>
      <c r="B17" s="41"/>
      <c r="C17" s="42"/>
      <c r="D17" s="42"/>
      <c r="E17" s="43"/>
      <c r="F17" s="44"/>
      <c r="G17" s="42"/>
      <c r="H17" s="42"/>
      <c r="I17" s="45"/>
      <c r="J17" s="41"/>
      <c r="K17" s="42"/>
      <c r="L17" s="42"/>
      <c r="M17" s="43"/>
      <c r="N17" s="44"/>
      <c r="O17" s="42"/>
      <c r="P17" s="42"/>
      <c r="Q17" s="43"/>
    </row>
    <row r="18" spans="1:17" x14ac:dyDescent="0.25">
      <c r="A18" s="16" t="s">
        <v>12</v>
      </c>
      <c r="B18" s="46">
        <v>5.679439656468162</v>
      </c>
      <c r="C18" s="47">
        <v>6.0646445047591282</v>
      </c>
      <c r="D18" s="47">
        <v>6.0874534691133304</v>
      </c>
      <c r="E18" s="48">
        <v>6.3908589109619749</v>
      </c>
      <c r="F18" s="49">
        <v>0</v>
      </c>
      <c r="G18" s="47">
        <v>0</v>
      </c>
      <c r="H18" s="47">
        <v>0</v>
      </c>
      <c r="I18" s="50">
        <v>0</v>
      </c>
      <c r="J18" s="46">
        <v>0</v>
      </c>
      <c r="K18" s="47">
        <v>0</v>
      </c>
      <c r="L18" s="47">
        <v>0</v>
      </c>
      <c r="M18" s="48">
        <v>0</v>
      </c>
      <c r="N18" s="49">
        <v>0</v>
      </c>
      <c r="O18" s="47">
        <v>0</v>
      </c>
      <c r="P18" s="47">
        <v>0</v>
      </c>
      <c r="Q18" s="48">
        <v>0</v>
      </c>
    </row>
    <row r="19" spans="1:17" x14ac:dyDescent="0.25">
      <c r="A19" s="16" t="s">
        <v>13</v>
      </c>
      <c r="B19" s="46">
        <v>11.194263369784645</v>
      </c>
      <c r="C19" s="47">
        <v>10.301464375705645</v>
      </c>
      <c r="D19" s="47">
        <v>7.1244251722433454</v>
      </c>
      <c r="E19" s="48">
        <v>5.4672014619431808</v>
      </c>
      <c r="F19" s="49">
        <v>4.6248228114760352E-5</v>
      </c>
      <c r="G19" s="47">
        <v>2.897347898581608E-4</v>
      </c>
      <c r="H19" s="47">
        <v>1.124472025244397E-4</v>
      </c>
      <c r="I19" s="50">
        <v>0</v>
      </c>
      <c r="J19" s="46">
        <v>4.6248228114760352E-5</v>
      </c>
      <c r="K19" s="47">
        <v>0</v>
      </c>
      <c r="L19" s="47">
        <v>0</v>
      </c>
      <c r="M19" s="48">
        <v>0</v>
      </c>
      <c r="N19" s="49">
        <v>0</v>
      </c>
      <c r="O19" s="47">
        <v>0</v>
      </c>
      <c r="P19" s="47">
        <v>1.124472025244397E-4</v>
      </c>
      <c r="Q19" s="48">
        <v>0</v>
      </c>
    </row>
    <row r="20" spans="1:17" x14ac:dyDescent="0.25">
      <c r="A20" s="16" t="s">
        <v>14</v>
      </c>
      <c r="B20" s="46">
        <v>17.086407876998212</v>
      </c>
      <c r="C20" s="47">
        <v>19.824682413285181</v>
      </c>
      <c r="D20" s="47">
        <v>18.899615102596361</v>
      </c>
      <c r="E20" s="48">
        <v>21.062598005397177</v>
      </c>
      <c r="F20" s="49">
        <v>1.6181145059879893</v>
      </c>
      <c r="G20" s="47">
        <v>1.2054462663466499</v>
      </c>
      <c r="H20" s="47">
        <v>1.470247173007049</v>
      </c>
      <c r="I20" s="50">
        <v>1.5401068857706861</v>
      </c>
      <c r="J20" s="46">
        <v>0.30769871129312359</v>
      </c>
      <c r="K20" s="47">
        <v>0.34615830361215166</v>
      </c>
      <c r="L20" s="47">
        <v>0.351662227344817</v>
      </c>
      <c r="M20" s="48">
        <v>0.38201965389625603</v>
      </c>
      <c r="N20" s="49">
        <v>0.27113486214559407</v>
      </c>
      <c r="O20" s="47">
        <v>1.8692567087623279E-5</v>
      </c>
      <c r="P20" s="47">
        <v>0.27512316482651505</v>
      </c>
      <c r="Q20" s="48">
        <v>0.17495129600306172</v>
      </c>
    </row>
    <row r="21" spans="1:17" x14ac:dyDescent="0.25">
      <c r="A21" s="16" t="s">
        <v>15</v>
      </c>
      <c r="B21" s="46">
        <v>12.051048794193072</v>
      </c>
      <c r="C21" s="47">
        <v>9.3331520154325833</v>
      </c>
      <c r="D21" s="47">
        <v>14.312504831715733</v>
      </c>
      <c r="E21" s="48">
        <v>10.594181449911607</v>
      </c>
      <c r="F21" s="49">
        <v>1.7918413500782751</v>
      </c>
      <c r="G21" s="47">
        <v>1.2696178491584607</v>
      </c>
      <c r="H21" s="47">
        <v>1.7097316025834746</v>
      </c>
      <c r="I21" s="50">
        <v>0.94892884703781621</v>
      </c>
      <c r="J21" s="46">
        <v>2.7748936868856209E-5</v>
      </c>
      <c r="K21" s="47">
        <v>1.4019425315717459E-4</v>
      </c>
      <c r="L21" s="47">
        <v>1.4055900315554962E-5</v>
      </c>
      <c r="M21" s="48">
        <v>1.9815153865377451E-4</v>
      </c>
      <c r="N21" s="49">
        <v>1.6901784950364089</v>
      </c>
      <c r="O21" s="47">
        <v>1.1012819362508692</v>
      </c>
      <c r="P21" s="47">
        <v>1.6009811018420257</v>
      </c>
      <c r="Q21" s="48">
        <v>0.75270456799213847</v>
      </c>
    </row>
    <row r="22" spans="1:17" x14ac:dyDescent="0.25">
      <c r="A22" s="16" t="s">
        <v>16</v>
      </c>
      <c r="B22" s="46">
        <v>6.5613008701604123</v>
      </c>
      <c r="C22" s="47">
        <v>2.7686308816162342</v>
      </c>
      <c r="D22" s="47">
        <v>1.6548761089519686</v>
      </c>
      <c r="E22" s="48">
        <v>4.3445762786471098</v>
      </c>
      <c r="F22" s="49">
        <v>2.2344183938452855</v>
      </c>
      <c r="G22" s="47">
        <v>2.5562926657843774</v>
      </c>
      <c r="H22" s="47">
        <v>2.5005352955370173</v>
      </c>
      <c r="I22" s="50">
        <v>2.5986654305155916</v>
      </c>
      <c r="J22" s="46">
        <v>0.3997881831152344</v>
      </c>
      <c r="K22" s="47">
        <v>8.692043695744825E-4</v>
      </c>
      <c r="L22" s="47">
        <v>0.3659828471163149</v>
      </c>
      <c r="M22" s="48">
        <v>0</v>
      </c>
      <c r="N22" s="49">
        <v>1.3679485904696276</v>
      </c>
      <c r="O22" s="47">
        <v>2.0592666532080184</v>
      </c>
      <c r="P22" s="47">
        <v>1.7075857351352999</v>
      </c>
      <c r="Q22" s="48">
        <v>2.2463543537360695</v>
      </c>
    </row>
    <row r="23" spans="1:17" x14ac:dyDescent="0.25">
      <c r="A23" s="16" t="s">
        <v>17</v>
      </c>
      <c r="B23" s="51">
        <v>4.3215639300819291</v>
      </c>
      <c r="C23" s="52">
        <v>7.0787816932474978</v>
      </c>
      <c r="D23" s="52">
        <v>6.136527302415038</v>
      </c>
      <c r="E23" s="53">
        <v>5.758026588067815</v>
      </c>
      <c r="F23" s="54">
        <v>0.59335551706675238</v>
      </c>
      <c r="G23" s="52">
        <v>0.80014468046925824</v>
      </c>
      <c r="H23" s="52">
        <v>0.6422398545682847</v>
      </c>
      <c r="I23" s="55">
        <v>0.90955566451793346</v>
      </c>
      <c r="J23" s="51">
        <v>1.5169418821641396E-3</v>
      </c>
      <c r="K23" s="52">
        <v>0.23281592307634794</v>
      </c>
      <c r="L23" s="52">
        <v>5.2241096172812613E-4</v>
      </c>
      <c r="M23" s="53">
        <v>0.22846164722713577</v>
      </c>
      <c r="N23" s="54">
        <v>0.13907767158670734</v>
      </c>
      <c r="O23" s="52">
        <v>0.19307552544806084</v>
      </c>
      <c r="P23" s="52">
        <v>0.17683728186999698</v>
      </c>
      <c r="Q23" s="53">
        <v>0.20153662743910983</v>
      </c>
    </row>
    <row r="24" spans="1:17" x14ac:dyDescent="0.25">
      <c r="A24" s="16" t="s">
        <v>18</v>
      </c>
      <c r="B24" s="51">
        <v>0.12407474638627908</v>
      </c>
      <c r="C24" s="52">
        <v>0.91057102053939265</v>
      </c>
      <c r="D24" s="52">
        <v>0.26600557082182508</v>
      </c>
      <c r="E24" s="53">
        <v>0.27157376056566412</v>
      </c>
      <c r="F24" s="54">
        <v>0.11206870636768727</v>
      </c>
      <c r="G24" s="52">
        <v>9.3444142871028771E-2</v>
      </c>
      <c r="H24" s="52">
        <v>8.8833289994307368E-2</v>
      </c>
      <c r="I24" s="55">
        <v>7.8699186101990767E-2</v>
      </c>
      <c r="J24" s="51">
        <v>1.2487021590985295E-3</v>
      </c>
      <c r="K24" s="52">
        <v>2.2150691998833582E-3</v>
      </c>
      <c r="L24" s="52">
        <v>2.0076510950717674E-3</v>
      </c>
      <c r="M24" s="53">
        <v>9.5065559616037043E-4</v>
      </c>
      <c r="N24" s="54">
        <v>8.324681060656864E-5</v>
      </c>
      <c r="O24" s="52">
        <v>1.1215540252573965E-4</v>
      </c>
      <c r="P24" s="52">
        <v>0</v>
      </c>
      <c r="Q24" s="53">
        <v>6.3691565995856083E-5</v>
      </c>
    </row>
    <row r="25" spans="1:17" x14ac:dyDescent="0.25">
      <c r="A25" s="16" t="s">
        <v>19</v>
      </c>
      <c r="B25" s="46">
        <v>0.15808569334187383</v>
      </c>
      <c r="C25" s="47">
        <v>0.21071196249523338</v>
      </c>
      <c r="D25" s="47">
        <v>0.20088224200980634</v>
      </c>
      <c r="E25" s="48">
        <v>0.20083130231937793</v>
      </c>
      <c r="F25" s="49">
        <v>4.3750823796563296E-3</v>
      </c>
      <c r="G25" s="47">
        <v>3.4347592023507775E-2</v>
      </c>
      <c r="H25" s="47">
        <v>3.4994506485626672E-2</v>
      </c>
      <c r="I25" s="50">
        <v>4.3909437386920928E-2</v>
      </c>
      <c r="J25" s="46">
        <v>8.324681060656864E-5</v>
      </c>
      <c r="K25" s="47">
        <v>1.3365185467650643E-3</v>
      </c>
      <c r="L25" s="47">
        <v>1.7335610389184453E-4</v>
      </c>
      <c r="M25" s="48">
        <v>1.0450134717097869E-3</v>
      </c>
      <c r="N25" s="49">
        <v>3.0523830555741834E-4</v>
      </c>
      <c r="O25" s="47">
        <v>0</v>
      </c>
      <c r="P25" s="47">
        <v>3.9825050894072393E-4</v>
      </c>
      <c r="Q25" s="48">
        <v>2.8779152042572007E-4</v>
      </c>
    </row>
    <row r="26" spans="1:17" x14ac:dyDescent="0.25">
      <c r="A26" s="16" t="s">
        <v>20</v>
      </c>
      <c r="B26" s="56">
        <v>0.75816570277651241</v>
      </c>
      <c r="C26" s="57">
        <v>0.67174543714437385</v>
      </c>
      <c r="D26" s="57">
        <v>0.7301876228427121</v>
      </c>
      <c r="E26" s="58">
        <v>0.61915750778016065</v>
      </c>
      <c r="F26" s="59">
        <v>1.0775837150739162E-2</v>
      </c>
      <c r="G26" s="57">
        <v>9.8696754222650906E-3</v>
      </c>
      <c r="H26" s="57">
        <v>7.4636830675596849E-3</v>
      </c>
      <c r="I26" s="60">
        <v>7.5934500348392867E-3</v>
      </c>
      <c r="J26" s="56">
        <v>0</v>
      </c>
      <c r="K26" s="57">
        <v>2.0561823796385603E-4</v>
      </c>
      <c r="L26" s="57">
        <v>2.4832090557480433E-4</v>
      </c>
      <c r="M26" s="58">
        <v>3.1138098931307421E-4</v>
      </c>
      <c r="N26" s="59">
        <v>6.1880129217549351E-3</v>
      </c>
      <c r="O26" s="57">
        <v>9.6640571843012359E-3</v>
      </c>
      <c r="P26" s="57">
        <v>5.612989526011615E-3</v>
      </c>
      <c r="Q26" s="58">
        <v>7.2820690455262125E-3</v>
      </c>
    </row>
    <row r="27" spans="1:17" ht="15.75" thickBot="1" x14ac:dyDescent="0.3">
      <c r="A27" s="32" t="s">
        <v>21</v>
      </c>
      <c r="B27" s="61">
        <v>0.43427086199759973</v>
      </c>
      <c r="C27" s="62">
        <v>0.67328757392910288</v>
      </c>
      <c r="D27" s="62">
        <v>0.34583137136391429</v>
      </c>
      <c r="E27" s="63">
        <v>0.44774463211020205</v>
      </c>
      <c r="F27" s="64">
        <v>9.9896172727882357E-4</v>
      </c>
      <c r="G27" s="62">
        <v>5.7012329617250998E-4</v>
      </c>
      <c r="H27" s="62">
        <v>8.0352896803922535E-4</v>
      </c>
      <c r="I27" s="65">
        <v>6.6522302262338575E-4</v>
      </c>
      <c r="J27" s="61">
        <v>6.6597448485254912E-4</v>
      </c>
      <c r="K27" s="62">
        <v>3.1777364048959569E-4</v>
      </c>
      <c r="L27" s="62">
        <v>4.6150206036072128E-4</v>
      </c>
      <c r="M27" s="63">
        <v>4.0102097108501983E-4</v>
      </c>
      <c r="N27" s="64">
        <v>3.3298724242627456E-4</v>
      </c>
      <c r="O27" s="62">
        <v>2.5234965568291429E-4</v>
      </c>
      <c r="P27" s="62">
        <v>3.4202690767850408E-4</v>
      </c>
      <c r="Q27" s="63">
        <v>2.6420205153836603E-4</v>
      </c>
    </row>
    <row r="28" spans="1:17" ht="15.75" thickBot="1" x14ac:dyDescent="0.3"/>
    <row r="29" spans="1:17" x14ac:dyDescent="0.25">
      <c r="A29" s="40" t="s">
        <v>23</v>
      </c>
      <c r="B29" s="41"/>
      <c r="C29" s="42"/>
      <c r="D29" s="42"/>
      <c r="E29" s="43"/>
      <c r="F29" s="44"/>
      <c r="G29" s="42"/>
      <c r="H29" s="42"/>
      <c r="I29" s="45"/>
      <c r="J29" s="41"/>
      <c r="K29" s="42"/>
      <c r="L29" s="42"/>
      <c r="M29" s="43"/>
      <c r="N29" s="44"/>
      <c r="O29" s="42"/>
      <c r="P29" s="42"/>
      <c r="Q29" s="43"/>
    </row>
    <row r="30" spans="1:17" x14ac:dyDescent="0.25">
      <c r="A30" s="16" t="s">
        <v>12</v>
      </c>
      <c r="B30" s="46">
        <v>1.1256818723132671</v>
      </c>
      <c r="C30" s="47">
        <v>1.2588789693666211</v>
      </c>
      <c r="D30" s="47">
        <v>1.1662789580829624</v>
      </c>
      <c r="E30" s="48">
        <v>1.2698730070378237</v>
      </c>
      <c r="F30" s="49">
        <v>0</v>
      </c>
      <c r="G30" s="47">
        <v>0</v>
      </c>
      <c r="H30" s="47">
        <v>0</v>
      </c>
      <c r="I30" s="50">
        <v>0</v>
      </c>
      <c r="J30" s="46">
        <v>0</v>
      </c>
      <c r="K30" s="47">
        <v>0</v>
      </c>
      <c r="L30" s="47">
        <v>0</v>
      </c>
      <c r="M30" s="48">
        <v>0</v>
      </c>
      <c r="N30" s="49">
        <v>0</v>
      </c>
      <c r="O30" s="47">
        <v>0</v>
      </c>
      <c r="P30" s="47">
        <v>0</v>
      </c>
      <c r="Q30" s="48">
        <v>0</v>
      </c>
    </row>
    <row r="31" spans="1:17" x14ac:dyDescent="0.25">
      <c r="A31" s="16" t="s">
        <v>13</v>
      </c>
      <c r="B31" s="46">
        <v>0.20548087751388025</v>
      </c>
      <c r="C31" s="47">
        <v>0.37863663892689708</v>
      </c>
      <c r="D31" s="47">
        <v>0.14537314901362722</v>
      </c>
      <c r="E31" s="48">
        <v>0.90083463787027862</v>
      </c>
      <c r="F31" s="49">
        <v>0</v>
      </c>
      <c r="G31" s="47">
        <v>0</v>
      </c>
      <c r="H31" s="47">
        <v>1.4055900315554962E-5</v>
      </c>
      <c r="I31" s="50">
        <v>0</v>
      </c>
      <c r="J31" s="46">
        <v>0</v>
      </c>
      <c r="K31" s="47">
        <v>0</v>
      </c>
      <c r="L31" s="47">
        <v>0</v>
      </c>
      <c r="M31" s="48">
        <v>0</v>
      </c>
      <c r="N31" s="49">
        <v>0</v>
      </c>
      <c r="O31" s="47">
        <v>0</v>
      </c>
      <c r="P31" s="47">
        <v>1.4055900315554962E-5</v>
      </c>
      <c r="Q31" s="48">
        <v>0</v>
      </c>
    </row>
    <row r="32" spans="1:17" x14ac:dyDescent="0.25">
      <c r="A32" s="16" t="s">
        <v>14</v>
      </c>
      <c r="B32" s="46">
        <v>4.2755006948796277</v>
      </c>
      <c r="C32" s="47">
        <v>4.8870688559401243</v>
      </c>
      <c r="D32" s="47">
        <v>5.5935994115263066</v>
      </c>
      <c r="E32" s="48">
        <v>5.4168002027184601</v>
      </c>
      <c r="F32" s="49">
        <v>0.98627121348413338</v>
      </c>
      <c r="G32" s="47">
        <v>0.19236520789873116</v>
      </c>
      <c r="H32" s="47">
        <v>0.4341141385958624</v>
      </c>
      <c r="I32" s="50">
        <v>0.7222458457647869</v>
      </c>
      <c r="J32" s="46">
        <v>0.30729172688571366</v>
      </c>
      <c r="K32" s="47">
        <v>1.3505379720807819E-2</v>
      </c>
      <c r="L32" s="47">
        <v>8.5897949478408966E-2</v>
      </c>
      <c r="M32" s="48">
        <v>9.7332507576111782E-2</v>
      </c>
      <c r="N32" s="49">
        <v>3.6998582491808287E-5</v>
      </c>
      <c r="O32" s="47">
        <v>0</v>
      </c>
      <c r="P32" s="47">
        <v>1.2181780273480967E-4</v>
      </c>
      <c r="Q32" s="48">
        <v>2.3589468887354103E-6</v>
      </c>
    </row>
    <row r="33" spans="1:17" x14ac:dyDescent="0.25">
      <c r="A33" s="16" t="s">
        <v>15</v>
      </c>
      <c r="B33" s="46">
        <v>6.4830766171271065E-2</v>
      </c>
      <c r="C33" s="47">
        <v>0.37248678435506904</v>
      </c>
      <c r="D33" s="47">
        <v>0.3527492169692199</v>
      </c>
      <c r="E33" s="48">
        <v>0.24970868185397563</v>
      </c>
      <c r="F33" s="49">
        <v>1.8507708423421028</v>
      </c>
      <c r="G33" s="47">
        <v>1.9148759187396724</v>
      </c>
      <c r="H33" s="47">
        <v>2.2200052943891189</v>
      </c>
      <c r="I33" s="50">
        <v>2.0448460336596246</v>
      </c>
      <c r="J33" s="46">
        <v>7.1222271296730944E-3</v>
      </c>
      <c r="K33" s="47">
        <v>3.9441316554885116E-3</v>
      </c>
      <c r="L33" s="47">
        <v>9.3706002103699747E-3</v>
      </c>
      <c r="M33" s="48">
        <v>4.1753359930616768E-3</v>
      </c>
      <c r="N33" s="49">
        <v>1.830097884374805</v>
      </c>
      <c r="O33" s="47">
        <v>1.5330335045572479</v>
      </c>
      <c r="P33" s="47">
        <v>1.8666329325059092</v>
      </c>
      <c r="Q33" s="48">
        <v>1.8784860222253372</v>
      </c>
    </row>
    <row r="34" spans="1:17" x14ac:dyDescent="0.25">
      <c r="A34" s="16" t="s">
        <v>16</v>
      </c>
      <c r="B34" s="46">
        <v>2.5436525463118195E-3</v>
      </c>
      <c r="C34" s="47">
        <v>1.4047464166348894E-2</v>
      </c>
      <c r="D34" s="47">
        <v>2.5628591575361879E-3</v>
      </c>
      <c r="E34" s="48">
        <v>1.0721413609302441E-2</v>
      </c>
      <c r="F34" s="49">
        <v>0.71788349608855617</v>
      </c>
      <c r="G34" s="47">
        <v>0.67705412619725891</v>
      </c>
      <c r="H34" s="47">
        <v>0.976988148533384</v>
      </c>
      <c r="I34" s="50">
        <v>0.72824464770284103</v>
      </c>
      <c r="J34" s="46">
        <v>2.7193958131479091E-3</v>
      </c>
      <c r="K34" s="47">
        <v>2.6449982428986937E-3</v>
      </c>
      <c r="L34" s="47">
        <v>2.5581738574310033E-3</v>
      </c>
      <c r="M34" s="48">
        <v>2.361305835624146E-3</v>
      </c>
      <c r="N34" s="49">
        <v>0.20546237822263433</v>
      </c>
      <c r="O34" s="47">
        <v>0.22177796221110635</v>
      </c>
      <c r="P34" s="47">
        <v>0.25215816636095084</v>
      </c>
      <c r="Q34" s="48">
        <v>0.24988088497685332</v>
      </c>
    </row>
    <row r="35" spans="1:17" x14ac:dyDescent="0.25">
      <c r="A35" s="16" t="s">
        <v>17</v>
      </c>
      <c r="B35" s="51">
        <v>0</v>
      </c>
      <c r="C35" s="52">
        <v>2.8038850631434914E-5</v>
      </c>
      <c r="D35" s="52">
        <v>9.136335205110726E-5</v>
      </c>
      <c r="E35" s="53">
        <v>2.3589468887354105E-5</v>
      </c>
      <c r="F35" s="54">
        <v>0.12762661030549266</v>
      </c>
      <c r="G35" s="52">
        <v>9.0658950374972896E-4</v>
      </c>
      <c r="H35" s="52">
        <v>0.2030093682575603</v>
      </c>
      <c r="I35" s="55">
        <v>1.1723966037014992E-3</v>
      </c>
      <c r="J35" s="51">
        <v>0</v>
      </c>
      <c r="K35" s="52">
        <v>0</v>
      </c>
      <c r="L35" s="52">
        <v>0</v>
      </c>
      <c r="M35" s="53">
        <v>0</v>
      </c>
      <c r="N35" s="54">
        <v>0</v>
      </c>
      <c r="O35" s="52">
        <v>0</v>
      </c>
      <c r="P35" s="52">
        <v>4.4276085993998131E-4</v>
      </c>
      <c r="Q35" s="53">
        <v>0</v>
      </c>
    </row>
    <row r="36" spans="1:17" x14ac:dyDescent="0.25">
      <c r="A36" s="16" t="s">
        <v>18</v>
      </c>
      <c r="B36" s="51">
        <v>5.5497873737712417E-5</v>
      </c>
      <c r="C36" s="52">
        <v>1.0280911898192801E-4</v>
      </c>
      <c r="D36" s="52">
        <v>9.8391302208884749E-5</v>
      </c>
      <c r="E36" s="53">
        <v>1.2502418510297676E-4</v>
      </c>
      <c r="F36" s="54">
        <v>2.0349220370494557E-3</v>
      </c>
      <c r="G36" s="52">
        <v>0.11318349371555894</v>
      </c>
      <c r="H36" s="52">
        <v>1.8670920919162176E-3</v>
      </c>
      <c r="I36" s="55">
        <v>0.14141650703279912</v>
      </c>
      <c r="J36" s="51">
        <v>0</v>
      </c>
      <c r="K36" s="52">
        <v>0</v>
      </c>
      <c r="L36" s="52">
        <v>0</v>
      </c>
      <c r="M36" s="53">
        <v>0</v>
      </c>
      <c r="N36" s="54">
        <v>3.2373759680332247E-4</v>
      </c>
      <c r="O36" s="52">
        <v>3.8319762529627721E-4</v>
      </c>
      <c r="P36" s="52">
        <v>3.8419460862516901E-4</v>
      </c>
      <c r="Q36" s="53">
        <v>0</v>
      </c>
    </row>
    <row r="37" spans="1:17" x14ac:dyDescent="0.25">
      <c r="A37" s="16" t="s">
        <v>19</v>
      </c>
      <c r="B37" s="46">
        <v>0</v>
      </c>
      <c r="C37" s="47">
        <v>0</v>
      </c>
      <c r="D37" s="47">
        <v>0</v>
      </c>
      <c r="E37" s="48">
        <v>0</v>
      </c>
      <c r="F37" s="49">
        <v>9.6196314478701531E-4</v>
      </c>
      <c r="G37" s="47">
        <v>1.2897871290460062E-3</v>
      </c>
      <c r="H37" s="47">
        <v>1.1806956265066168E-3</v>
      </c>
      <c r="I37" s="50">
        <v>1.4365986552398651E-3</v>
      </c>
      <c r="J37" s="46">
        <v>2.2199149495084967E-4</v>
      </c>
      <c r="K37" s="47">
        <v>4.1123647592771205E-4</v>
      </c>
      <c r="L37" s="47">
        <v>3.7013870830961398E-4</v>
      </c>
      <c r="M37" s="48">
        <v>0</v>
      </c>
      <c r="N37" s="49">
        <v>0</v>
      </c>
      <c r="O37" s="47">
        <v>0</v>
      </c>
      <c r="P37" s="47">
        <v>0</v>
      </c>
      <c r="Q37" s="48">
        <v>3.8450834286387188E-4</v>
      </c>
    </row>
    <row r="38" spans="1:17" x14ac:dyDescent="0.25">
      <c r="A38" s="16" t="s">
        <v>20</v>
      </c>
      <c r="B38" s="56">
        <v>0</v>
      </c>
      <c r="C38" s="57">
        <v>0</v>
      </c>
      <c r="D38" s="57">
        <v>0</v>
      </c>
      <c r="E38" s="58">
        <v>0</v>
      </c>
      <c r="F38" s="59">
        <v>0</v>
      </c>
      <c r="G38" s="57">
        <v>9.2528207083735219E-4</v>
      </c>
      <c r="H38" s="57">
        <v>6.8873911546219314E-4</v>
      </c>
      <c r="I38" s="60">
        <v>9.9311664015760775E-4</v>
      </c>
      <c r="J38" s="56">
        <v>0</v>
      </c>
      <c r="K38" s="57">
        <v>0</v>
      </c>
      <c r="L38" s="57">
        <v>0</v>
      </c>
      <c r="M38" s="58">
        <v>3.4676519264410538E-4</v>
      </c>
      <c r="N38" s="59">
        <v>0</v>
      </c>
      <c r="O38" s="57">
        <v>0</v>
      </c>
      <c r="P38" s="57">
        <v>0</v>
      </c>
      <c r="Q38" s="58">
        <v>0</v>
      </c>
    </row>
    <row r="39" spans="1:17" ht="15.75" thickBot="1" x14ac:dyDescent="0.3">
      <c r="A39" s="32" t="s">
        <v>21</v>
      </c>
      <c r="B39" s="61">
        <v>0</v>
      </c>
      <c r="C39" s="62">
        <v>0</v>
      </c>
      <c r="D39" s="62">
        <v>0</v>
      </c>
      <c r="E39" s="63">
        <v>0</v>
      </c>
      <c r="F39" s="64">
        <v>9.2496456229520705E-5</v>
      </c>
      <c r="G39" s="62">
        <v>0</v>
      </c>
      <c r="H39" s="62">
        <v>7.4964801682959799E-5</v>
      </c>
      <c r="I39" s="65">
        <v>1.0851155688182888E-4</v>
      </c>
      <c r="J39" s="61">
        <v>0</v>
      </c>
      <c r="K39" s="62">
        <v>0</v>
      </c>
      <c r="L39" s="62">
        <v>7.0279501577774812E-6</v>
      </c>
      <c r="M39" s="63">
        <v>0</v>
      </c>
      <c r="N39" s="64">
        <v>0</v>
      </c>
      <c r="O39" s="62">
        <v>0</v>
      </c>
      <c r="P39" s="62">
        <v>0</v>
      </c>
      <c r="Q39" s="63">
        <v>0</v>
      </c>
    </row>
    <row r="41" spans="1:17" x14ac:dyDescent="0.25">
      <c r="A41" s="66" t="s">
        <v>24</v>
      </c>
    </row>
    <row r="6017" spans="1:2" x14ac:dyDescent="0.25">
      <c r="A6017" t="s">
        <v>25</v>
      </c>
      <c r="B6017">
        <v>2.4974937122957595E-2</v>
      </c>
    </row>
    <row r="6018" spans="1:2" x14ac:dyDescent="0.25">
      <c r="A6018" t="s">
        <v>26</v>
      </c>
    </row>
    <row r="6019" spans="1:2" x14ac:dyDescent="0.25">
      <c r="A6019" t="s">
        <v>27</v>
      </c>
    </row>
    <row r="6020" spans="1:2" x14ac:dyDescent="0.25">
      <c r="A6020" t="s">
        <v>28</v>
      </c>
    </row>
    <row r="6021" spans="1:2" x14ac:dyDescent="0.25">
      <c r="A6021" t="s">
        <v>29</v>
      </c>
    </row>
    <row r="6022" spans="1:2" x14ac:dyDescent="0.25">
      <c r="A6022" t="s">
        <v>30</v>
      </c>
    </row>
  </sheetData>
  <mergeCells count="4">
    <mergeCell ref="B3:E3"/>
    <mergeCell ref="F3:I3"/>
    <mergeCell ref="J3:M3"/>
    <mergeCell ref="N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022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0.7109375" bestFit="1" customWidth="1"/>
    <col min="2" max="17" width="8.7109375" customWidth="1"/>
  </cols>
  <sheetData>
    <row r="1" spans="1:17" ht="24" customHeight="1" x14ac:dyDescent="0.5">
      <c r="A1" s="1" t="s">
        <v>0</v>
      </c>
    </row>
    <row r="2" spans="1:17" ht="15.75" thickBot="1" x14ac:dyDescent="0.3">
      <c r="A2" t="s">
        <v>33</v>
      </c>
    </row>
    <row r="3" spans="1:17" x14ac:dyDescent="0.25">
      <c r="A3" s="2" t="s">
        <v>2</v>
      </c>
      <c r="B3" s="143" t="s">
        <v>3</v>
      </c>
      <c r="C3" s="144"/>
      <c r="D3" s="144"/>
      <c r="E3" s="145"/>
      <c r="F3" s="143" t="s">
        <v>4</v>
      </c>
      <c r="G3" s="144"/>
      <c r="H3" s="144"/>
      <c r="I3" s="145"/>
      <c r="J3" s="143" t="s">
        <v>5</v>
      </c>
      <c r="K3" s="144"/>
      <c r="L3" s="144"/>
      <c r="M3" s="145"/>
      <c r="N3" s="144" t="s">
        <v>6</v>
      </c>
      <c r="O3" s="144"/>
      <c r="P3" s="144"/>
      <c r="Q3" s="145"/>
    </row>
    <row r="4" spans="1:17" x14ac:dyDescent="0.25">
      <c r="A4" s="3"/>
      <c r="B4" s="4" t="s">
        <v>7</v>
      </c>
      <c r="C4" s="5" t="s">
        <v>8</v>
      </c>
      <c r="D4" s="6" t="s">
        <v>9</v>
      </c>
      <c r="E4" s="7" t="s">
        <v>10</v>
      </c>
      <c r="F4" s="8" t="s">
        <v>7</v>
      </c>
      <c r="G4" s="5" t="s">
        <v>8</v>
      </c>
      <c r="H4" s="6" t="s">
        <v>9</v>
      </c>
      <c r="I4" s="9" t="s">
        <v>10</v>
      </c>
      <c r="J4" s="4" t="s">
        <v>7</v>
      </c>
      <c r="K4" s="5" t="s">
        <v>8</v>
      </c>
      <c r="L4" s="6" t="s">
        <v>9</v>
      </c>
      <c r="M4" s="7" t="s">
        <v>10</v>
      </c>
      <c r="N4" s="8" t="s">
        <v>7</v>
      </c>
      <c r="O4" s="5" t="s">
        <v>8</v>
      </c>
      <c r="P4" s="6" t="s">
        <v>9</v>
      </c>
      <c r="Q4" s="7" t="s">
        <v>10</v>
      </c>
    </row>
    <row r="5" spans="1:17" x14ac:dyDescent="0.25">
      <c r="A5" s="10" t="s">
        <v>11</v>
      </c>
      <c r="B5" s="11"/>
      <c r="C5" s="12"/>
      <c r="D5" s="12"/>
      <c r="E5" s="13"/>
      <c r="F5" s="14"/>
      <c r="G5" s="12"/>
      <c r="H5" s="12"/>
      <c r="I5" s="15"/>
      <c r="J5" s="11"/>
      <c r="K5" s="12"/>
      <c r="L5" s="12"/>
      <c r="M5" s="13"/>
      <c r="N5" s="14"/>
      <c r="O5" s="12"/>
      <c r="P5" s="12"/>
      <c r="Q5" s="13"/>
    </row>
    <row r="6" spans="1:17" x14ac:dyDescent="0.25">
      <c r="A6" s="16" t="s">
        <v>12</v>
      </c>
      <c r="B6" s="17">
        <v>0</v>
      </c>
      <c r="C6" s="18">
        <v>0</v>
      </c>
      <c r="D6" s="18">
        <v>3.2150222988588278E-4</v>
      </c>
      <c r="E6" s="19">
        <v>0</v>
      </c>
      <c r="F6" s="20">
        <v>0</v>
      </c>
      <c r="G6" s="18">
        <v>0</v>
      </c>
      <c r="H6" s="18">
        <v>0</v>
      </c>
      <c r="I6" s="21">
        <v>0</v>
      </c>
      <c r="J6" s="17">
        <v>0</v>
      </c>
      <c r="K6" s="18">
        <v>0</v>
      </c>
      <c r="L6" s="18">
        <v>0</v>
      </c>
      <c r="M6" s="19">
        <v>0</v>
      </c>
      <c r="N6" s="20">
        <v>0</v>
      </c>
      <c r="O6" s="18">
        <v>0</v>
      </c>
      <c r="P6" s="18">
        <v>0</v>
      </c>
      <c r="Q6" s="19">
        <v>0</v>
      </c>
    </row>
    <row r="7" spans="1:17" x14ac:dyDescent="0.25">
      <c r="A7" s="16" t="s">
        <v>13</v>
      </c>
      <c r="B7" s="17">
        <v>0.39515087578893759</v>
      </c>
      <c r="C7" s="18">
        <v>0.41547814124739529</v>
      </c>
      <c r="D7" s="18">
        <v>0.39507265682476894</v>
      </c>
      <c r="E7" s="19">
        <v>0.38128244079859303</v>
      </c>
      <c r="F7" s="20">
        <v>0</v>
      </c>
      <c r="G7" s="18">
        <v>0</v>
      </c>
      <c r="H7" s="18">
        <v>0</v>
      </c>
      <c r="I7" s="21">
        <v>1.5829605900854958E-4</v>
      </c>
      <c r="J7" s="17">
        <v>0</v>
      </c>
      <c r="K7" s="18">
        <v>0</v>
      </c>
      <c r="L7" s="18">
        <v>0</v>
      </c>
      <c r="M7" s="19">
        <v>0</v>
      </c>
      <c r="N7" s="20">
        <v>0</v>
      </c>
      <c r="O7" s="18">
        <v>0</v>
      </c>
      <c r="P7" s="18">
        <v>0</v>
      </c>
      <c r="Q7" s="19">
        <v>1.5829605900854958E-4</v>
      </c>
    </row>
    <row r="8" spans="1:17" x14ac:dyDescent="0.25">
      <c r="A8" s="16" t="s">
        <v>14</v>
      </c>
      <c r="B8" s="17">
        <v>1.0740464541006567</v>
      </c>
      <c r="C8" s="18">
        <v>2.7025045012239284</v>
      </c>
      <c r="D8" s="18">
        <v>1.1637844884819146</v>
      </c>
      <c r="E8" s="19">
        <v>2.5598055702272551</v>
      </c>
      <c r="F8" s="20">
        <v>0.63342367085614504</v>
      </c>
      <c r="G8" s="18">
        <v>0</v>
      </c>
      <c r="H8" s="18">
        <v>0.67552976869522074</v>
      </c>
      <c r="I8" s="21">
        <v>0</v>
      </c>
      <c r="J8" s="17">
        <v>0</v>
      </c>
      <c r="K8" s="18">
        <v>0</v>
      </c>
      <c r="L8" s="18">
        <v>0</v>
      </c>
      <c r="M8" s="19">
        <v>0</v>
      </c>
      <c r="N8" s="20">
        <v>0</v>
      </c>
      <c r="O8" s="18">
        <v>0</v>
      </c>
      <c r="P8" s="18">
        <v>0</v>
      </c>
      <c r="Q8" s="19">
        <v>0</v>
      </c>
    </row>
    <row r="9" spans="1:17" x14ac:dyDescent="0.25">
      <c r="A9" s="16" t="s">
        <v>15</v>
      </c>
      <c r="B9" s="17">
        <v>1.570599683515524</v>
      </c>
      <c r="C9" s="18">
        <v>1.2469401792397483</v>
      </c>
      <c r="D9" s="18">
        <v>2.5249177624087804</v>
      </c>
      <c r="E9" s="19">
        <v>1.3946938105713274</v>
      </c>
      <c r="F9" s="20">
        <v>3.3460503101184091</v>
      </c>
      <c r="G9" s="18">
        <v>2.1967490036616697</v>
      </c>
      <c r="H9" s="18">
        <v>3.5530818935838338</v>
      </c>
      <c r="I9" s="21">
        <v>7.4797526149189819</v>
      </c>
      <c r="J9" s="17">
        <v>2.6198639480528927</v>
      </c>
      <c r="K9" s="18">
        <v>1.0684084886002709</v>
      </c>
      <c r="L9" s="18">
        <v>2.9740563775593589</v>
      </c>
      <c r="M9" s="19">
        <v>6.4961009042398548</v>
      </c>
      <c r="N9" s="20">
        <v>0.13004965532294149</v>
      </c>
      <c r="O9" s="18">
        <v>0.15324391576136434</v>
      </c>
      <c r="P9" s="18">
        <v>0.1223315984715784</v>
      </c>
      <c r="Q9" s="19">
        <v>0.12890575738596222</v>
      </c>
    </row>
    <row r="10" spans="1:17" x14ac:dyDescent="0.25">
      <c r="A10" s="16" t="s">
        <v>16</v>
      </c>
      <c r="B10" s="17">
        <v>1.6074319285545389</v>
      </c>
      <c r="C10" s="18">
        <v>0.80693289636058352</v>
      </c>
      <c r="D10" s="18">
        <v>0.87925501503290837</v>
      </c>
      <c r="E10" s="19">
        <v>0.82678031620165426</v>
      </c>
      <c r="F10" s="20">
        <v>6.4324560286654915</v>
      </c>
      <c r="G10" s="18">
        <v>8.8719629382371394</v>
      </c>
      <c r="H10" s="18">
        <v>8.5887713202864155</v>
      </c>
      <c r="I10" s="21">
        <v>3.7545186929177814</v>
      </c>
      <c r="J10" s="17">
        <v>2.5043653031157351</v>
      </c>
      <c r="K10" s="18">
        <v>4.4104408164916755</v>
      </c>
      <c r="L10" s="18">
        <v>3.9153077392552618</v>
      </c>
      <c r="M10" s="19">
        <v>0.1498536025280936</v>
      </c>
      <c r="N10" s="20">
        <v>3.8285072482220484</v>
      </c>
      <c r="O10" s="18">
        <v>4.4612692439966821</v>
      </c>
      <c r="P10" s="18">
        <v>4.6730349113913068</v>
      </c>
      <c r="Q10" s="19">
        <v>3.6042429675656651</v>
      </c>
    </row>
    <row r="11" spans="1:17" x14ac:dyDescent="0.25">
      <c r="A11" s="16" t="s">
        <v>17</v>
      </c>
      <c r="B11" s="22">
        <v>1.2216027937939939</v>
      </c>
      <c r="C11" s="23">
        <v>1.171835487851753</v>
      </c>
      <c r="D11" s="23">
        <v>1.346504922467058</v>
      </c>
      <c r="E11" s="24">
        <v>1.1994620044607829</v>
      </c>
      <c r="F11" s="25">
        <v>1.2777605995016279</v>
      </c>
      <c r="G11" s="23">
        <v>1.4097934494547957</v>
      </c>
      <c r="H11" s="23">
        <v>1.5511410917894224</v>
      </c>
      <c r="I11" s="26">
        <v>1.285891652679451</v>
      </c>
      <c r="J11" s="22">
        <v>0.37650739373215225</v>
      </c>
      <c r="K11" s="23">
        <v>0.40485727579858793</v>
      </c>
      <c r="L11" s="23">
        <v>0.48434310932308239</v>
      </c>
      <c r="M11" s="24">
        <v>0.34244714098849555</v>
      </c>
      <c r="N11" s="25">
        <v>0.41379435784572288</v>
      </c>
      <c r="O11" s="23">
        <v>0.42205296271570475</v>
      </c>
      <c r="P11" s="23">
        <v>0.36613745613503951</v>
      </c>
      <c r="Q11" s="24">
        <v>0.35289468088305981</v>
      </c>
    </row>
    <row r="12" spans="1:17" x14ac:dyDescent="0.25">
      <c r="A12" s="16" t="s">
        <v>18</v>
      </c>
      <c r="B12" s="22">
        <v>1.1565779661325233</v>
      </c>
      <c r="C12" s="23">
        <v>1.230756003317756</v>
      </c>
      <c r="D12" s="23">
        <v>1.3761902950265212</v>
      </c>
      <c r="E12" s="24">
        <v>1.3696830332479766</v>
      </c>
      <c r="F12" s="25">
        <v>1.2945852052601903</v>
      </c>
      <c r="G12" s="23">
        <v>1.3660455989156601</v>
      </c>
      <c r="H12" s="23">
        <v>1.1915944313670437</v>
      </c>
      <c r="I12" s="26">
        <v>1.132713832912178</v>
      </c>
      <c r="J12" s="22">
        <v>0.53725058658760616</v>
      </c>
      <c r="K12" s="23">
        <v>0.29080941109829861</v>
      </c>
      <c r="L12" s="23">
        <v>0.69122979425464792</v>
      </c>
      <c r="M12" s="24">
        <v>0.31015474495075146</v>
      </c>
      <c r="N12" s="25">
        <v>0.11390712817621272</v>
      </c>
      <c r="O12" s="23">
        <v>0.3112925087495701</v>
      </c>
      <c r="P12" s="23">
        <v>0</v>
      </c>
      <c r="Q12" s="24">
        <v>0.22013705272788961</v>
      </c>
    </row>
    <row r="13" spans="1:17" x14ac:dyDescent="0.25">
      <c r="A13" s="16" t="s">
        <v>19</v>
      </c>
      <c r="B13" s="17">
        <v>0.15733279979628587</v>
      </c>
      <c r="C13" s="18">
        <v>0.15071513827355304</v>
      </c>
      <c r="D13" s="18">
        <v>0.13347700910762234</v>
      </c>
      <c r="E13" s="19">
        <v>0.17570862549949001</v>
      </c>
      <c r="F13" s="20">
        <v>0.37286964113570636</v>
      </c>
      <c r="G13" s="18">
        <v>0.21519896421274098</v>
      </c>
      <c r="H13" s="18">
        <v>0.41629180399723725</v>
      </c>
      <c r="I13" s="21">
        <v>0.22425275026211189</v>
      </c>
      <c r="J13" s="17">
        <v>0.20257734771458191</v>
      </c>
      <c r="K13" s="18">
        <v>2.9080941109829863E-2</v>
      </c>
      <c r="L13" s="18">
        <v>8.6752018364207373E-2</v>
      </c>
      <c r="M13" s="19">
        <v>6.5270741664525261E-2</v>
      </c>
      <c r="N13" s="20">
        <v>0.16551774313828918</v>
      </c>
      <c r="O13" s="18">
        <v>0.18586514535413001</v>
      </c>
      <c r="P13" s="18">
        <v>0.32284182251040727</v>
      </c>
      <c r="Q13" s="19">
        <v>0.15513013782837856</v>
      </c>
    </row>
    <row r="14" spans="1:17" x14ac:dyDescent="0.25">
      <c r="A14" s="16" t="s">
        <v>20</v>
      </c>
      <c r="B14" s="27">
        <v>1.6824605758562358E-2</v>
      </c>
      <c r="C14" s="28">
        <v>8.0668001861180241E-2</v>
      </c>
      <c r="D14" s="28">
        <v>7.6571114417821079E-2</v>
      </c>
      <c r="E14" s="29">
        <v>7.5929342971100947E-2</v>
      </c>
      <c r="F14" s="30">
        <v>2.0059931974026446</v>
      </c>
      <c r="G14" s="28">
        <v>2.0619651635613279</v>
      </c>
      <c r="H14" s="28">
        <v>3.5288620589324307</v>
      </c>
      <c r="I14" s="31">
        <v>4.8786317732904951</v>
      </c>
      <c r="J14" s="27">
        <v>2.0057658378653667</v>
      </c>
      <c r="K14" s="28">
        <v>2.0607007748174224</v>
      </c>
      <c r="L14" s="28">
        <v>3.5288620589324307</v>
      </c>
      <c r="M14" s="29">
        <v>4.8786317732904951</v>
      </c>
      <c r="N14" s="30">
        <v>0</v>
      </c>
      <c r="O14" s="28">
        <v>0</v>
      </c>
      <c r="P14" s="28">
        <v>0</v>
      </c>
      <c r="Q14" s="29">
        <v>0</v>
      </c>
    </row>
    <row r="15" spans="1:17" ht="15.75" thickBot="1" x14ac:dyDescent="0.3">
      <c r="A15" s="32" t="s">
        <v>21</v>
      </c>
      <c r="B15" s="33">
        <v>1.2277415013004967E-2</v>
      </c>
      <c r="C15" s="34">
        <v>1.1379498695150817E-2</v>
      </c>
      <c r="D15" s="34">
        <v>1.2806505490454331E-2</v>
      </c>
      <c r="E15" s="35">
        <v>1.4774298840797959E-2</v>
      </c>
      <c r="F15" s="36">
        <v>2.5236908637843541E-2</v>
      </c>
      <c r="G15" s="34">
        <v>2.8069430114705349E-2</v>
      </c>
      <c r="H15" s="34">
        <v>3.215022298858828E-2</v>
      </c>
      <c r="I15" s="37">
        <v>2.981242444661017E-2</v>
      </c>
      <c r="J15" s="33">
        <v>2.5236908637843541E-2</v>
      </c>
      <c r="K15" s="34">
        <v>2.8069430114705349E-2</v>
      </c>
      <c r="L15" s="34">
        <v>3.2043055578626314E-2</v>
      </c>
      <c r="M15" s="35">
        <v>2.981242444661017E-2</v>
      </c>
      <c r="N15" s="36">
        <v>0</v>
      </c>
      <c r="O15" s="34">
        <v>0</v>
      </c>
      <c r="P15" s="34">
        <v>0</v>
      </c>
      <c r="Q15" s="35">
        <v>0</v>
      </c>
    </row>
    <row r="16" spans="1:17" ht="15.75" thickBot="1" x14ac:dyDescent="0.3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x14ac:dyDescent="0.25">
      <c r="A17" s="40" t="s">
        <v>22</v>
      </c>
      <c r="B17" s="41"/>
      <c r="C17" s="42"/>
      <c r="D17" s="42"/>
      <c r="E17" s="43"/>
      <c r="F17" s="44"/>
      <c r="G17" s="42"/>
      <c r="H17" s="42"/>
      <c r="I17" s="45"/>
      <c r="J17" s="41"/>
      <c r="K17" s="42"/>
      <c r="L17" s="42"/>
      <c r="M17" s="43"/>
      <c r="N17" s="44"/>
      <c r="O17" s="42"/>
      <c r="P17" s="42"/>
      <c r="Q17" s="43"/>
    </row>
    <row r="18" spans="1:17" x14ac:dyDescent="0.25">
      <c r="A18" s="16" t="s">
        <v>12</v>
      </c>
      <c r="B18" s="46">
        <v>2.3095181796686006</v>
      </c>
      <c r="C18" s="47">
        <v>2.7604135056948071</v>
      </c>
      <c r="D18" s="47">
        <v>1.8523886811924948</v>
      </c>
      <c r="E18" s="48">
        <v>2.3212006439483677</v>
      </c>
      <c r="F18" s="49">
        <v>0</v>
      </c>
      <c r="G18" s="47">
        <v>0</v>
      </c>
      <c r="H18" s="47">
        <v>0</v>
      </c>
      <c r="I18" s="50">
        <v>0</v>
      </c>
      <c r="J18" s="46">
        <v>0</v>
      </c>
      <c r="K18" s="47">
        <v>0</v>
      </c>
      <c r="L18" s="47">
        <v>0</v>
      </c>
      <c r="M18" s="48">
        <v>0</v>
      </c>
      <c r="N18" s="49">
        <v>0</v>
      </c>
      <c r="O18" s="47">
        <v>0</v>
      </c>
      <c r="P18" s="47">
        <v>0</v>
      </c>
      <c r="Q18" s="48">
        <v>0</v>
      </c>
    </row>
    <row r="19" spans="1:17" x14ac:dyDescent="0.25">
      <c r="A19" s="16" t="s">
        <v>13</v>
      </c>
      <c r="B19" s="46">
        <v>2.6978482693392021</v>
      </c>
      <c r="C19" s="47">
        <v>2.9457728955513747</v>
      </c>
      <c r="D19" s="47">
        <v>2.7301969361909166</v>
      </c>
      <c r="E19" s="48">
        <v>2.6237571780667093</v>
      </c>
      <c r="F19" s="49">
        <v>2.8278979246621438</v>
      </c>
      <c r="G19" s="47">
        <v>2.7159070219093282</v>
      </c>
      <c r="H19" s="47">
        <v>2.7064593548843425</v>
      </c>
      <c r="I19" s="50">
        <v>2.4228267138318569</v>
      </c>
      <c r="J19" s="46">
        <v>0</v>
      </c>
      <c r="K19" s="47">
        <v>0</v>
      </c>
      <c r="L19" s="47">
        <v>0</v>
      </c>
      <c r="M19" s="48">
        <v>0</v>
      </c>
      <c r="N19" s="49">
        <v>0</v>
      </c>
      <c r="O19" s="47">
        <v>0</v>
      </c>
      <c r="P19" s="47">
        <v>0</v>
      </c>
      <c r="Q19" s="48">
        <v>0</v>
      </c>
    </row>
    <row r="20" spans="1:17" x14ac:dyDescent="0.25">
      <c r="A20" s="16" t="s">
        <v>14</v>
      </c>
      <c r="B20" s="46">
        <v>3.3674221066225285</v>
      </c>
      <c r="C20" s="47">
        <v>5.0631182860957695</v>
      </c>
      <c r="D20" s="47">
        <v>3.3009705616483207</v>
      </c>
      <c r="E20" s="48">
        <v>3.821266864466387</v>
      </c>
      <c r="F20" s="49">
        <v>1.3186853162116445E-2</v>
      </c>
      <c r="G20" s="47">
        <v>1.1885254192713076E-2</v>
      </c>
      <c r="H20" s="47">
        <v>1.7146785593913749E-2</v>
      </c>
      <c r="I20" s="50">
        <v>1.2558154014678266E-2</v>
      </c>
      <c r="J20" s="46">
        <v>0</v>
      </c>
      <c r="K20" s="47">
        <v>0</v>
      </c>
      <c r="L20" s="47">
        <v>0</v>
      </c>
      <c r="M20" s="48">
        <v>0</v>
      </c>
      <c r="N20" s="49">
        <v>0</v>
      </c>
      <c r="O20" s="47">
        <v>0</v>
      </c>
      <c r="P20" s="47">
        <v>0</v>
      </c>
      <c r="Q20" s="48">
        <v>0</v>
      </c>
    </row>
    <row r="21" spans="1:17" x14ac:dyDescent="0.25">
      <c r="A21" s="16" t="s">
        <v>15</v>
      </c>
      <c r="B21" s="46">
        <v>5.2588260972371268</v>
      </c>
      <c r="C21" s="47">
        <v>4.5108332827577833</v>
      </c>
      <c r="D21" s="47">
        <v>3.94199242433579</v>
      </c>
      <c r="E21" s="48">
        <v>3.9532857776795169</v>
      </c>
      <c r="F21" s="49">
        <v>3.6854980992742683</v>
      </c>
      <c r="G21" s="47">
        <v>2.7204588213873886</v>
      </c>
      <c r="H21" s="47">
        <v>2.7745642439151683</v>
      </c>
      <c r="I21" s="50">
        <v>2.5414432273822634</v>
      </c>
      <c r="J21" s="46">
        <v>0</v>
      </c>
      <c r="K21" s="47">
        <v>0</v>
      </c>
      <c r="L21" s="47">
        <v>0</v>
      </c>
      <c r="M21" s="48">
        <v>0</v>
      </c>
      <c r="N21" s="49">
        <v>3.5911438913039522</v>
      </c>
      <c r="O21" s="47">
        <v>2.6918836357751208</v>
      </c>
      <c r="P21" s="47">
        <v>2.6835791128574633</v>
      </c>
      <c r="Q21" s="48">
        <v>2.4813434903120175</v>
      </c>
    </row>
    <row r="22" spans="1:17" x14ac:dyDescent="0.25">
      <c r="A22" s="16" t="s">
        <v>16</v>
      </c>
      <c r="B22" s="46">
        <v>3.7368813546990669</v>
      </c>
      <c r="C22" s="47">
        <v>2.7508041512411241</v>
      </c>
      <c r="D22" s="47">
        <v>3.159884666433399</v>
      </c>
      <c r="E22" s="48">
        <v>3.4962322899688312</v>
      </c>
      <c r="F22" s="49">
        <v>0.34331290128958331</v>
      </c>
      <c r="G22" s="47">
        <v>0.19850903279318646</v>
      </c>
      <c r="H22" s="47">
        <v>0.32755718854873361</v>
      </c>
      <c r="I22" s="50">
        <v>0.25723109588889304</v>
      </c>
      <c r="J22" s="46">
        <v>0.19984903326724751</v>
      </c>
      <c r="K22" s="47">
        <v>0.19749752179806196</v>
      </c>
      <c r="L22" s="47">
        <v>0.19070440602730948</v>
      </c>
      <c r="M22" s="48">
        <v>0.18958591333923955</v>
      </c>
      <c r="N22" s="49">
        <v>0.13937139635133414</v>
      </c>
      <c r="O22" s="47">
        <v>1.011510995124517E-3</v>
      </c>
      <c r="P22" s="47">
        <v>0.1368527825214241</v>
      </c>
      <c r="Q22" s="48">
        <v>6.7645182549653515E-2</v>
      </c>
    </row>
    <row r="23" spans="1:17" x14ac:dyDescent="0.25">
      <c r="A23" s="16" t="s">
        <v>17</v>
      </c>
      <c r="B23" s="51">
        <v>22.920114952982047</v>
      </c>
      <c r="C23" s="52">
        <v>25.12947340737594</v>
      </c>
      <c r="D23" s="52">
        <v>24.982223605872562</v>
      </c>
      <c r="E23" s="53">
        <v>17.596295450096374</v>
      </c>
      <c r="F23" s="54">
        <v>1.4946615980647155</v>
      </c>
      <c r="G23" s="52">
        <v>1.4881855515769455</v>
      </c>
      <c r="H23" s="52">
        <v>1.1056997522825318</v>
      </c>
      <c r="I23" s="55">
        <v>1.0202181003101021</v>
      </c>
      <c r="J23" s="51">
        <v>0</v>
      </c>
      <c r="K23" s="52">
        <v>0</v>
      </c>
      <c r="L23" s="52">
        <v>0</v>
      </c>
      <c r="M23" s="53">
        <v>0</v>
      </c>
      <c r="N23" s="54">
        <v>0.36309318103275801</v>
      </c>
      <c r="O23" s="52">
        <v>0.3198903522081285</v>
      </c>
      <c r="P23" s="52">
        <v>0.34631148529207673</v>
      </c>
      <c r="Q23" s="53">
        <v>0.35854057365436481</v>
      </c>
    </row>
    <row r="24" spans="1:17" x14ac:dyDescent="0.25">
      <c r="A24" s="16" t="s">
        <v>18</v>
      </c>
      <c r="B24" s="51">
        <v>8.1706196911548048</v>
      </c>
      <c r="C24" s="52">
        <v>2.6994699682385548</v>
      </c>
      <c r="D24" s="52">
        <v>5.3685514020444325</v>
      </c>
      <c r="E24" s="53">
        <v>15.778054150971171</v>
      </c>
      <c r="F24" s="54">
        <v>1.190227177649648</v>
      </c>
      <c r="G24" s="52">
        <v>1.5630373652161598</v>
      </c>
      <c r="H24" s="52">
        <v>0.81581190833542749</v>
      </c>
      <c r="I24" s="55">
        <v>0.74066726010100348</v>
      </c>
      <c r="J24" s="51">
        <v>1.2504774550282835E-2</v>
      </c>
      <c r="K24" s="52">
        <v>0</v>
      </c>
      <c r="L24" s="52">
        <v>5.9317161413945378E-2</v>
      </c>
      <c r="M24" s="53">
        <v>0</v>
      </c>
      <c r="N24" s="54">
        <v>0.13709780097855545</v>
      </c>
      <c r="O24" s="52">
        <v>0.21140579798102407</v>
      </c>
      <c r="P24" s="52">
        <v>0.13851387737583448</v>
      </c>
      <c r="Q24" s="53">
        <v>0.12352369137967152</v>
      </c>
    </row>
    <row r="25" spans="1:17" x14ac:dyDescent="0.25">
      <c r="A25" s="16" t="s">
        <v>19</v>
      </c>
      <c r="B25" s="46">
        <v>8.007602902926573</v>
      </c>
      <c r="C25" s="47">
        <v>13.609627561651594</v>
      </c>
      <c r="D25" s="47">
        <v>3.7922795526189303</v>
      </c>
      <c r="E25" s="48">
        <v>3.6935747101994896E-4</v>
      </c>
      <c r="F25" s="49">
        <v>5.4566288946688735E-3</v>
      </c>
      <c r="G25" s="47">
        <v>0.1762557909004471</v>
      </c>
      <c r="H25" s="47">
        <v>0.58963508961070898</v>
      </c>
      <c r="I25" s="50">
        <v>0.60094460534945693</v>
      </c>
      <c r="J25" s="46">
        <v>0</v>
      </c>
      <c r="K25" s="47">
        <v>9.6852177783172497E-2</v>
      </c>
      <c r="L25" s="47">
        <v>0</v>
      </c>
      <c r="M25" s="48">
        <v>8.2208419978440084E-2</v>
      </c>
      <c r="N25" s="49">
        <v>0</v>
      </c>
      <c r="O25" s="47">
        <v>0</v>
      </c>
      <c r="P25" s="47">
        <v>0.10872133740640935</v>
      </c>
      <c r="Q25" s="48">
        <v>9.4502747228104103E-2</v>
      </c>
    </row>
    <row r="26" spans="1:17" x14ac:dyDescent="0.25">
      <c r="A26" s="16" t="s">
        <v>20</v>
      </c>
      <c r="B26" s="56">
        <v>5.0394241437639824</v>
      </c>
      <c r="C26" s="57">
        <v>7.5863324634338772E-2</v>
      </c>
      <c r="D26" s="57">
        <v>7.9753450656641505</v>
      </c>
      <c r="E26" s="58">
        <v>5.6706924872162743</v>
      </c>
      <c r="F26" s="59">
        <v>0.74187417013768897</v>
      </c>
      <c r="G26" s="57">
        <v>0.58010155570391042</v>
      </c>
      <c r="H26" s="57">
        <v>0.86109013904435605</v>
      </c>
      <c r="I26" s="60">
        <v>1.1530284938182751</v>
      </c>
      <c r="J26" s="56">
        <v>0.57294603394023169</v>
      </c>
      <c r="K26" s="57">
        <v>0.38690295563512778</v>
      </c>
      <c r="L26" s="57">
        <v>0.74031246801722606</v>
      </c>
      <c r="M26" s="58">
        <v>1.0325124275597661</v>
      </c>
      <c r="N26" s="59">
        <v>6.0250277378635475E-2</v>
      </c>
      <c r="O26" s="57">
        <v>0.12112844166616091</v>
      </c>
      <c r="P26" s="57">
        <v>0</v>
      </c>
      <c r="Q26" s="58">
        <v>0</v>
      </c>
    </row>
    <row r="27" spans="1:17" ht="15.75" thickBot="1" x14ac:dyDescent="0.3">
      <c r="A27" s="32" t="s">
        <v>21</v>
      </c>
      <c r="B27" s="61">
        <v>0.90716455373870031</v>
      </c>
      <c r="C27" s="62">
        <v>1.5665776536990959</v>
      </c>
      <c r="D27" s="62">
        <v>0.67783386800940293</v>
      </c>
      <c r="E27" s="63">
        <v>3.3841586801907781</v>
      </c>
      <c r="F27" s="64">
        <v>4.5471907455573942E-4</v>
      </c>
      <c r="G27" s="62">
        <v>2.5287774878112926E-4</v>
      </c>
      <c r="H27" s="62">
        <v>1.0716740996196093E-3</v>
      </c>
      <c r="I27" s="65">
        <v>5.8041888303134843E-4</v>
      </c>
      <c r="J27" s="61">
        <v>0</v>
      </c>
      <c r="K27" s="62">
        <v>0</v>
      </c>
      <c r="L27" s="62">
        <v>0</v>
      </c>
      <c r="M27" s="63">
        <v>0</v>
      </c>
      <c r="N27" s="64">
        <v>0</v>
      </c>
      <c r="O27" s="62">
        <v>0</v>
      </c>
      <c r="P27" s="62">
        <v>0</v>
      </c>
      <c r="Q27" s="63">
        <v>0</v>
      </c>
    </row>
    <row r="28" spans="1:17" ht="15.75" thickBot="1" x14ac:dyDescent="0.3"/>
    <row r="29" spans="1:17" x14ac:dyDescent="0.25">
      <c r="A29" s="40" t="s">
        <v>23</v>
      </c>
      <c r="B29" s="41"/>
      <c r="C29" s="42"/>
      <c r="D29" s="42"/>
      <c r="E29" s="43"/>
      <c r="F29" s="44"/>
      <c r="G29" s="42"/>
      <c r="H29" s="42"/>
      <c r="I29" s="45"/>
      <c r="J29" s="41"/>
      <c r="K29" s="42"/>
      <c r="L29" s="42"/>
      <c r="M29" s="43"/>
      <c r="N29" s="44"/>
      <c r="O29" s="42"/>
      <c r="P29" s="42"/>
      <c r="Q29" s="43"/>
    </row>
    <row r="30" spans="1:17" x14ac:dyDescent="0.25">
      <c r="A30" s="16" t="s">
        <v>12</v>
      </c>
      <c r="B30" s="46">
        <v>0</v>
      </c>
      <c r="C30" s="47">
        <v>0</v>
      </c>
      <c r="D30" s="47">
        <v>0</v>
      </c>
      <c r="E30" s="48">
        <v>0</v>
      </c>
      <c r="F30" s="49">
        <v>0</v>
      </c>
      <c r="G30" s="47">
        <v>0</v>
      </c>
      <c r="H30" s="47">
        <v>0</v>
      </c>
      <c r="I30" s="50">
        <v>0</v>
      </c>
      <c r="J30" s="46">
        <v>0</v>
      </c>
      <c r="K30" s="47">
        <v>0</v>
      </c>
      <c r="L30" s="47">
        <v>0</v>
      </c>
      <c r="M30" s="48">
        <v>0</v>
      </c>
      <c r="N30" s="49">
        <v>0</v>
      </c>
      <c r="O30" s="47">
        <v>0</v>
      </c>
      <c r="P30" s="47">
        <v>0</v>
      </c>
      <c r="Q30" s="48">
        <v>0</v>
      </c>
    </row>
    <row r="31" spans="1:17" x14ac:dyDescent="0.25">
      <c r="A31" s="16" t="s">
        <v>13</v>
      </c>
      <c r="B31" s="46">
        <v>0</v>
      </c>
      <c r="C31" s="47">
        <v>0</v>
      </c>
      <c r="D31" s="47">
        <v>0</v>
      </c>
      <c r="E31" s="48">
        <v>0</v>
      </c>
      <c r="F31" s="49">
        <v>0</v>
      </c>
      <c r="G31" s="47">
        <v>0</v>
      </c>
      <c r="H31" s="47">
        <v>0</v>
      </c>
      <c r="I31" s="50">
        <v>0</v>
      </c>
      <c r="J31" s="46">
        <v>0</v>
      </c>
      <c r="K31" s="47">
        <v>0</v>
      </c>
      <c r="L31" s="47">
        <v>0</v>
      </c>
      <c r="M31" s="48">
        <v>0</v>
      </c>
      <c r="N31" s="49">
        <v>0</v>
      </c>
      <c r="O31" s="47">
        <v>0</v>
      </c>
      <c r="P31" s="47">
        <v>0</v>
      </c>
      <c r="Q31" s="48">
        <v>0</v>
      </c>
    </row>
    <row r="32" spans="1:17" x14ac:dyDescent="0.25">
      <c r="A32" s="16" t="s">
        <v>14</v>
      </c>
      <c r="B32" s="46">
        <v>0.60977827897924664</v>
      </c>
      <c r="C32" s="47">
        <v>1.2459286682446238</v>
      </c>
      <c r="D32" s="47">
        <v>0.6052279477601743</v>
      </c>
      <c r="E32" s="48">
        <v>1.7780341001370314</v>
      </c>
      <c r="F32" s="49">
        <v>4.0924716710016556E-3</v>
      </c>
      <c r="G32" s="47">
        <v>0</v>
      </c>
      <c r="H32" s="47">
        <v>3.3757734138017692E-3</v>
      </c>
      <c r="I32" s="50">
        <v>0</v>
      </c>
      <c r="J32" s="46">
        <v>0</v>
      </c>
      <c r="K32" s="47">
        <v>0</v>
      </c>
      <c r="L32" s="47">
        <v>0</v>
      </c>
      <c r="M32" s="48">
        <v>0</v>
      </c>
      <c r="N32" s="49">
        <v>0</v>
      </c>
      <c r="O32" s="47">
        <v>0</v>
      </c>
      <c r="P32" s="47">
        <v>0</v>
      </c>
      <c r="Q32" s="48">
        <v>0</v>
      </c>
    </row>
    <row r="33" spans="1:17" x14ac:dyDescent="0.25">
      <c r="A33" s="16" t="s">
        <v>15</v>
      </c>
      <c r="B33" s="46">
        <v>1.198866840066207</v>
      </c>
      <c r="C33" s="47">
        <v>0.94070522546580071</v>
      </c>
      <c r="D33" s="47">
        <v>1.7669226717478308</v>
      </c>
      <c r="E33" s="48">
        <v>0.78873649668659962</v>
      </c>
      <c r="F33" s="49">
        <v>1.8720784299459794</v>
      </c>
      <c r="G33" s="47">
        <v>2.0955979041492179</v>
      </c>
      <c r="H33" s="47">
        <v>2.0629726417677476</v>
      </c>
      <c r="I33" s="50">
        <v>2.1359942549083648</v>
      </c>
      <c r="J33" s="46">
        <v>0</v>
      </c>
      <c r="K33" s="47">
        <v>0</v>
      </c>
      <c r="L33" s="47">
        <v>0</v>
      </c>
      <c r="M33" s="48">
        <v>0</v>
      </c>
      <c r="N33" s="49">
        <v>1.8720784299459794</v>
      </c>
      <c r="O33" s="47">
        <v>2.0892759604296898</v>
      </c>
      <c r="P33" s="47">
        <v>2.0629726417677476</v>
      </c>
      <c r="Q33" s="48">
        <v>2.1312981384911116</v>
      </c>
    </row>
    <row r="34" spans="1:17" x14ac:dyDescent="0.25">
      <c r="A34" s="16" t="s">
        <v>16</v>
      </c>
      <c r="B34" s="46">
        <v>0.4942796340420888</v>
      </c>
      <c r="C34" s="47">
        <v>0.55784831381117117</v>
      </c>
      <c r="D34" s="47">
        <v>0.46274887621574723</v>
      </c>
      <c r="E34" s="48">
        <v>0.47224990937550626</v>
      </c>
      <c r="F34" s="49">
        <v>2.2735953727786971E-4</v>
      </c>
      <c r="G34" s="47">
        <v>0</v>
      </c>
      <c r="H34" s="47">
        <v>8.5733927969568744E-4</v>
      </c>
      <c r="I34" s="50">
        <v>0</v>
      </c>
      <c r="J34" s="46">
        <v>0</v>
      </c>
      <c r="K34" s="47">
        <v>0</v>
      </c>
      <c r="L34" s="47">
        <v>0</v>
      </c>
      <c r="M34" s="48">
        <v>0</v>
      </c>
      <c r="N34" s="49">
        <v>2.2735953727786971E-4</v>
      </c>
      <c r="O34" s="47">
        <v>0</v>
      </c>
      <c r="P34" s="47">
        <v>8.0375557471470689E-4</v>
      </c>
      <c r="Q34" s="48">
        <v>0</v>
      </c>
    </row>
    <row r="35" spans="1:17" x14ac:dyDescent="0.25">
      <c r="A35" s="16" t="s">
        <v>17</v>
      </c>
      <c r="B35" s="51">
        <v>2.5918987249677151E-2</v>
      </c>
      <c r="C35" s="52">
        <v>0.10620865448807428</v>
      </c>
      <c r="D35" s="52">
        <v>8.1232896751166378E-2</v>
      </c>
      <c r="E35" s="53">
        <v>0.16045943848166641</v>
      </c>
      <c r="F35" s="54">
        <v>0.44676149075101401</v>
      </c>
      <c r="G35" s="52">
        <v>0.46529505775727781</v>
      </c>
      <c r="H35" s="52">
        <v>0.54741113008569642</v>
      </c>
      <c r="I35" s="55">
        <v>0.50628356206234437</v>
      </c>
      <c r="J35" s="51">
        <v>0</v>
      </c>
      <c r="K35" s="52">
        <v>0</v>
      </c>
      <c r="L35" s="52">
        <v>0</v>
      </c>
      <c r="M35" s="53">
        <v>0</v>
      </c>
      <c r="N35" s="54">
        <v>0.18961785408974335</v>
      </c>
      <c r="O35" s="52">
        <v>0.22961299589326534</v>
      </c>
      <c r="P35" s="52">
        <v>0.20715460345647049</v>
      </c>
      <c r="Q35" s="53">
        <v>0.21871238819681266</v>
      </c>
    </row>
    <row r="36" spans="1:17" x14ac:dyDescent="0.25">
      <c r="A36" s="16" t="s">
        <v>18</v>
      </c>
      <c r="B36" s="51">
        <v>6.0022917841357611E-2</v>
      </c>
      <c r="C36" s="52">
        <v>0.10797879872954219</v>
      </c>
      <c r="D36" s="52">
        <v>0.12736846673979055</v>
      </c>
      <c r="E36" s="53">
        <v>6.2210351190359982E-2</v>
      </c>
      <c r="F36" s="54">
        <v>2.5918987249677151E-2</v>
      </c>
      <c r="G36" s="52">
        <v>3.4391373834233581E-2</v>
      </c>
      <c r="H36" s="52">
        <v>5.8942075479078511E-4</v>
      </c>
      <c r="I36" s="55">
        <v>0</v>
      </c>
      <c r="J36" s="51">
        <v>0</v>
      </c>
      <c r="K36" s="52">
        <v>0</v>
      </c>
      <c r="L36" s="52">
        <v>0</v>
      </c>
      <c r="M36" s="53">
        <v>0</v>
      </c>
      <c r="N36" s="54">
        <v>0</v>
      </c>
      <c r="O36" s="52">
        <v>0</v>
      </c>
      <c r="P36" s="52">
        <v>0</v>
      </c>
      <c r="Q36" s="53">
        <v>0</v>
      </c>
    </row>
    <row r="37" spans="1:17" x14ac:dyDescent="0.25">
      <c r="A37" s="16" t="s">
        <v>19</v>
      </c>
      <c r="B37" s="46">
        <v>0</v>
      </c>
      <c r="C37" s="47">
        <v>0</v>
      </c>
      <c r="D37" s="47">
        <v>0</v>
      </c>
      <c r="E37" s="48">
        <v>0</v>
      </c>
      <c r="F37" s="49">
        <v>0</v>
      </c>
      <c r="G37" s="47">
        <v>0</v>
      </c>
      <c r="H37" s="47">
        <v>1.6075111494294139E-4</v>
      </c>
      <c r="I37" s="50">
        <v>0</v>
      </c>
      <c r="J37" s="46">
        <v>0</v>
      </c>
      <c r="K37" s="47">
        <v>0</v>
      </c>
      <c r="L37" s="47">
        <v>0</v>
      </c>
      <c r="M37" s="48">
        <v>0</v>
      </c>
      <c r="N37" s="49">
        <v>0</v>
      </c>
      <c r="O37" s="47">
        <v>0</v>
      </c>
      <c r="P37" s="47">
        <v>0</v>
      </c>
      <c r="Q37" s="48">
        <v>0</v>
      </c>
    </row>
    <row r="38" spans="1:17" x14ac:dyDescent="0.25">
      <c r="A38" s="16" t="s">
        <v>20</v>
      </c>
      <c r="B38" s="56">
        <v>2.6373706324232891E-2</v>
      </c>
      <c r="C38" s="57">
        <v>0</v>
      </c>
      <c r="D38" s="57">
        <v>0</v>
      </c>
      <c r="E38" s="58">
        <v>0</v>
      </c>
      <c r="F38" s="59">
        <v>0</v>
      </c>
      <c r="G38" s="57">
        <v>0</v>
      </c>
      <c r="H38" s="57">
        <v>0</v>
      </c>
      <c r="I38" s="60">
        <v>3.1659211801709917E-4</v>
      </c>
      <c r="J38" s="56">
        <v>0</v>
      </c>
      <c r="K38" s="57">
        <v>0</v>
      </c>
      <c r="L38" s="57">
        <v>0</v>
      </c>
      <c r="M38" s="58">
        <v>0</v>
      </c>
      <c r="N38" s="59">
        <v>0</v>
      </c>
      <c r="O38" s="57">
        <v>0</v>
      </c>
      <c r="P38" s="57">
        <v>0</v>
      </c>
      <c r="Q38" s="58">
        <v>0</v>
      </c>
    </row>
    <row r="39" spans="1:17" ht="15.75" thickBot="1" x14ac:dyDescent="0.3">
      <c r="A39" s="32" t="s">
        <v>21</v>
      </c>
      <c r="B39" s="61">
        <v>0</v>
      </c>
      <c r="C39" s="62">
        <v>0</v>
      </c>
      <c r="D39" s="62">
        <v>3.2150222988588278E-4</v>
      </c>
      <c r="E39" s="63">
        <v>0</v>
      </c>
      <c r="F39" s="64">
        <v>0</v>
      </c>
      <c r="G39" s="62">
        <v>0</v>
      </c>
      <c r="H39" s="62">
        <v>0</v>
      </c>
      <c r="I39" s="65">
        <v>0</v>
      </c>
      <c r="J39" s="61">
        <v>0</v>
      </c>
      <c r="K39" s="62">
        <v>0</v>
      </c>
      <c r="L39" s="62">
        <v>0</v>
      </c>
      <c r="M39" s="63">
        <v>0</v>
      </c>
      <c r="N39" s="64">
        <v>0</v>
      </c>
      <c r="O39" s="62">
        <v>0</v>
      </c>
      <c r="P39" s="62">
        <v>0</v>
      </c>
      <c r="Q39" s="63">
        <v>0</v>
      </c>
    </row>
    <row r="41" spans="1:17" x14ac:dyDescent="0.25">
      <c r="A41" s="66" t="s">
        <v>24</v>
      </c>
    </row>
    <row r="6017" spans="1:2" x14ac:dyDescent="0.25">
      <c r="A6017" t="s">
        <v>25</v>
      </c>
      <c r="B6017">
        <v>2.4974937122957595E-2</v>
      </c>
    </row>
    <row r="6018" spans="1:2" x14ac:dyDescent="0.25">
      <c r="A6018" t="s">
        <v>26</v>
      </c>
    </row>
    <row r="6019" spans="1:2" x14ac:dyDescent="0.25">
      <c r="A6019" t="s">
        <v>27</v>
      </c>
    </row>
    <row r="6020" spans="1:2" x14ac:dyDescent="0.25">
      <c r="A6020" t="s">
        <v>28</v>
      </c>
    </row>
    <row r="6021" spans="1:2" x14ac:dyDescent="0.25">
      <c r="A6021" t="s">
        <v>29</v>
      </c>
    </row>
    <row r="6022" spans="1:2" x14ac:dyDescent="0.25">
      <c r="A6022" t="s">
        <v>30</v>
      </c>
    </row>
  </sheetData>
  <mergeCells count="4">
    <mergeCell ref="B3:E3"/>
    <mergeCell ref="F3:I3"/>
    <mergeCell ref="J3:M3"/>
    <mergeCell ref="N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022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0.7109375" bestFit="1" customWidth="1"/>
    <col min="2" max="17" width="8.7109375" customWidth="1"/>
  </cols>
  <sheetData>
    <row r="1" spans="1:17" ht="24" customHeight="1" x14ac:dyDescent="0.5">
      <c r="A1" s="1" t="s">
        <v>0</v>
      </c>
    </row>
    <row r="2" spans="1:17" ht="15.75" thickBot="1" x14ac:dyDescent="0.3">
      <c r="A2" t="s">
        <v>34</v>
      </c>
    </row>
    <row r="3" spans="1:17" x14ac:dyDescent="0.25">
      <c r="A3" s="2" t="s">
        <v>2</v>
      </c>
      <c r="B3" s="143" t="s">
        <v>3</v>
      </c>
      <c r="C3" s="144"/>
      <c r="D3" s="144"/>
      <c r="E3" s="145"/>
      <c r="F3" s="143" t="s">
        <v>4</v>
      </c>
      <c r="G3" s="144"/>
      <c r="H3" s="144"/>
      <c r="I3" s="145"/>
      <c r="J3" s="143" t="s">
        <v>5</v>
      </c>
      <c r="K3" s="144"/>
      <c r="L3" s="144"/>
      <c r="M3" s="145"/>
      <c r="N3" s="144" t="s">
        <v>6</v>
      </c>
      <c r="O3" s="144"/>
      <c r="P3" s="144"/>
      <c r="Q3" s="145"/>
    </row>
    <row r="4" spans="1:17" x14ac:dyDescent="0.25">
      <c r="A4" s="3"/>
      <c r="B4" s="4" t="s">
        <v>7</v>
      </c>
      <c r="C4" s="5" t="s">
        <v>8</v>
      </c>
      <c r="D4" s="6" t="s">
        <v>9</v>
      </c>
      <c r="E4" s="7" t="s">
        <v>10</v>
      </c>
      <c r="F4" s="8" t="s">
        <v>7</v>
      </c>
      <c r="G4" s="5" t="s">
        <v>8</v>
      </c>
      <c r="H4" s="6" t="s">
        <v>9</v>
      </c>
      <c r="I4" s="9" t="s">
        <v>10</v>
      </c>
      <c r="J4" s="4" t="s">
        <v>7</v>
      </c>
      <c r="K4" s="5" t="s">
        <v>8</v>
      </c>
      <c r="L4" s="6" t="s">
        <v>9</v>
      </c>
      <c r="M4" s="7" t="s">
        <v>10</v>
      </c>
      <c r="N4" s="8" t="s">
        <v>7</v>
      </c>
      <c r="O4" s="5" t="s">
        <v>8</v>
      </c>
      <c r="P4" s="6" t="s">
        <v>9</v>
      </c>
      <c r="Q4" s="7" t="s">
        <v>10</v>
      </c>
    </row>
    <row r="5" spans="1:17" x14ac:dyDescent="0.25">
      <c r="A5" s="10" t="s">
        <v>11</v>
      </c>
      <c r="B5" s="11"/>
      <c r="C5" s="12"/>
      <c r="D5" s="12"/>
      <c r="E5" s="13"/>
      <c r="F5" s="14"/>
      <c r="G5" s="12"/>
      <c r="H5" s="12"/>
      <c r="I5" s="15"/>
      <c r="J5" s="11"/>
      <c r="K5" s="12"/>
      <c r="L5" s="12"/>
      <c r="M5" s="13"/>
      <c r="N5" s="14"/>
      <c r="O5" s="12"/>
      <c r="P5" s="12"/>
      <c r="Q5" s="13"/>
    </row>
    <row r="6" spans="1:17" x14ac:dyDescent="0.25">
      <c r="A6" s="16" t="s">
        <v>12</v>
      </c>
      <c r="B6" s="17">
        <v>0</v>
      </c>
      <c r="C6" s="18">
        <v>0</v>
      </c>
      <c r="D6" s="18">
        <v>0</v>
      </c>
      <c r="E6" s="19">
        <v>0</v>
      </c>
      <c r="F6" s="20">
        <v>0.21996199056802984</v>
      </c>
      <c r="G6" s="18">
        <v>8.6744565071816673E-2</v>
      </c>
      <c r="H6" s="18">
        <v>0.12425302836726428</v>
      </c>
      <c r="I6" s="21">
        <v>0.1126565955186337</v>
      </c>
      <c r="J6" s="17">
        <v>0</v>
      </c>
      <c r="K6" s="18">
        <v>0</v>
      </c>
      <c r="L6" s="18">
        <v>0</v>
      </c>
      <c r="M6" s="19">
        <v>0</v>
      </c>
      <c r="N6" s="20">
        <v>0</v>
      </c>
      <c r="O6" s="18">
        <v>0</v>
      </c>
      <c r="P6" s="18">
        <v>0</v>
      </c>
      <c r="Q6" s="19">
        <v>0</v>
      </c>
    </row>
    <row r="7" spans="1:17" x14ac:dyDescent="0.25">
      <c r="A7" s="16" t="s">
        <v>13</v>
      </c>
      <c r="B7" s="17">
        <v>7.0035897796860702</v>
      </c>
      <c r="C7" s="18">
        <v>6.65852105667655</v>
      </c>
      <c r="D7" s="18">
        <v>6.2875107448118595</v>
      </c>
      <c r="E7" s="19">
        <v>6.1629477161262862</v>
      </c>
      <c r="F7" s="20">
        <v>0</v>
      </c>
      <c r="G7" s="18">
        <v>0</v>
      </c>
      <c r="H7" s="18">
        <v>0</v>
      </c>
      <c r="I7" s="21">
        <v>0</v>
      </c>
      <c r="J7" s="17">
        <v>0</v>
      </c>
      <c r="K7" s="18">
        <v>0</v>
      </c>
      <c r="L7" s="18">
        <v>0</v>
      </c>
      <c r="M7" s="19">
        <v>0</v>
      </c>
      <c r="N7" s="20">
        <v>0</v>
      </c>
      <c r="O7" s="18">
        <v>0</v>
      </c>
      <c r="P7" s="18">
        <v>0</v>
      </c>
      <c r="Q7" s="19">
        <v>0</v>
      </c>
    </row>
    <row r="8" spans="1:17" x14ac:dyDescent="0.25">
      <c r="A8" s="16" t="s">
        <v>14</v>
      </c>
      <c r="B8" s="17">
        <v>2.3912067994650523</v>
      </c>
      <c r="C8" s="18">
        <v>2.8982162762474428</v>
      </c>
      <c r="D8" s="18">
        <v>2.2601942979103291</v>
      </c>
      <c r="E8" s="19">
        <v>2.525816938496436</v>
      </c>
      <c r="F8" s="20">
        <v>0</v>
      </c>
      <c r="G8" s="18">
        <v>2.0857843995771974</v>
      </c>
      <c r="H8" s="18">
        <v>0</v>
      </c>
      <c r="I8" s="21">
        <v>0</v>
      </c>
      <c r="J8" s="17">
        <v>0</v>
      </c>
      <c r="K8" s="18">
        <v>0</v>
      </c>
      <c r="L8" s="18">
        <v>0</v>
      </c>
      <c r="M8" s="19">
        <v>0</v>
      </c>
      <c r="N8" s="20">
        <v>0</v>
      </c>
      <c r="O8" s="18">
        <v>0</v>
      </c>
      <c r="P8" s="18">
        <v>0</v>
      </c>
      <c r="Q8" s="19">
        <v>0</v>
      </c>
    </row>
    <row r="9" spans="1:17" x14ac:dyDescent="0.25">
      <c r="A9" s="16" t="s">
        <v>15</v>
      </c>
      <c r="B9" s="17">
        <v>1.4015978038994861</v>
      </c>
      <c r="C9" s="18">
        <v>2.9837245767339127</v>
      </c>
      <c r="D9" s="18">
        <v>4.3408799670580525</v>
      </c>
      <c r="E9" s="19">
        <v>4.8805821081750391</v>
      </c>
      <c r="F9" s="20">
        <v>2.0388276905750686</v>
      </c>
      <c r="G9" s="18">
        <v>6.0989052877096751E-2</v>
      </c>
      <c r="H9" s="18">
        <v>1.836600060444822</v>
      </c>
      <c r="I9" s="21">
        <v>1.702107642878117</v>
      </c>
      <c r="J9" s="17">
        <v>0</v>
      </c>
      <c r="K9" s="18">
        <v>0</v>
      </c>
      <c r="L9" s="18">
        <v>3.3633843718903708E-4</v>
      </c>
      <c r="M9" s="19">
        <v>0</v>
      </c>
      <c r="N9" s="20">
        <v>0</v>
      </c>
      <c r="O9" s="18">
        <v>0</v>
      </c>
      <c r="P9" s="18">
        <v>0</v>
      </c>
      <c r="Q9" s="19">
        <v>0</v>
      </c>
    </row>
    <row r="10" spans="1:17" x14ac:dyDescent="0.25">
      <c r="A10" s="16" t="s">
        <v>16</v>
      </c>
      <c r="B10" s="17">
        <v>2.7666819173646795</v>
      </c>
      <c r="C10" s="18">
        <v>2.3155235683540991</v>
      </c>
      <c r="D10" s="18">
        <v>0.63097090816663359</v>
      </c>
      <c r="E10" s="19">
        <v>1.5770497941201906</v>
      </c>
      <c r="F10" s="20">
        <v>5.5289645949179986</v>
      </c>
      <c r="G10" s="18">
        <v>2.8530926188822932</v>
      </c>
      <c r="H10" s="18">
        <v>5.2985796427797505</v>
      </c>
      <c r="I10" s="21">
        <v>1.6371554851075678</v>
      </c>
      <c r="J10" s="17">
        <v>1.8740761596396143</v>
      </c>
      <c r="K10" s="18">
        <v>2.6371584046417613</v>
      </c>
      <c r="L10" s="18">
        <v>2.0536824974762604</v>
      </c>
      <c r="M10" s="19">
        <v>0.57729971976018546</v>
      </c>
      <c r="N10" s="20">
        <v>8.1165974519603015E-2</v>
      </c>
      <c r="O10" s="18">
        <v>0.15267867629029963</v>
      </c>
      <c r="P10" s="18">
        <v>7.6973453768119635E-2</v>
      </c>
      <c r="Q10" s="19">
        <v>0.1318999195106399</v>
      </c>
    </row>
    <row r="11" spans="1:17" x14ac:dyDescent="0.25">
      <c r="A11" s="16" t="s">
        <v>17</v>
      </c>
      <c r="B11" s="22">
        <v>1.2181495037657493</v>
      </c>
      <c r="C11" s="23">
        <v>1.3699872046615416</v>
      </c>
      <c r="D11" s="23">
        <v>2.3969879451499274</v>
      </c>
      <c r="E11" s="24">
        <v>0.76826001389320475</v>
      </c>
      <c r="F11" s="25">
        <v>6.1072446681213481</v>
      </c>
      <c r="G11" s="23">
        <v>5.2374349158206837</v>
      </c>
      <c r="H11" s="23">
        <v>5.6058007809778507</v>
      </c>
      <c r="I11" s="26">
        <v>7.2590569535870033</v>
      </c>
      <c r="J11" s="22">
        <v>3.8656120222425567</v>
      </c>
      <c r="K11" s="23">
        <v>1.9930645556762057</v>
      </c>
      <c r="L11" s="23">
        <v>3.0858090645130756</v>
      </c>
      <c r="M11" s="24">
        <v>3.5348323170007405</v>
      </c>
      <c r="N11" s="25">
        <v>1.1224660378686562</v>
      </c>
      <c r="O11" s="23">
        <v>1.1983524713959282</v>
      </c>
      <c r="P11" s="23">
        <v>0.99767590139902373</v>
      </c>
      <c r="Q11" s="24">
        <v>1.1212443446008935</v>
      </c>
    </row>
    <row r="12" spans="1:17" x14ac:dyDescent="0.25">
      <c r="A12" s="16" t="s">
        <v>18</v>
      </c>
      <c r="B12" s="22">
        <v>0.65658654184556908</v>
      </c>
      <c r="C12" s="23">
        <v>0.5868135898444985</v>
      </c>
      <c r="D12" s="23">
        <v>5.5111455350832221E-2</v>
      </c>
      <c r="E12" s="24">
        <v>0.79904933228041464</v>
      </c>
      <c r="F12" s="25">
        <v>3.3533205462096149</v>
      </c>
      <c r="G12" s="23">
        <v>4.4703327406131459</v>
      </c>
      <c r="H12" s="23">
        <v>3.5142561851437391</v>
      </c>
      <c r="I12" s="26">
        <v>4.4545206606779537</v>
      </c>
      <c r="J12" s="22">
        <v>0</v>
      </c>
      <c r="K12" s="23">
        <v>1.007761681155001</v>
      </c>
      <c r="L12" s="23">
        <v>0.31197792466691682</v>
      </c>
      <c r="M12" s="24">
        <v>0.71380853415286127</v>
      </c>
      <c r="N12" s="25">
        <v>3.3533205462096149</v>
      </c>
      <c r="O12" s="23">
        <v>3.460510618482568</v>
      </c>
      <c r="P12" s="23">
        <v>3.2022782604768221</v>
      </c>
      <c r="Q12" s="24">
        <v>3.7407121265250929</v>
      </c>
    </row>
    <row r="13" spans="1:17" x14ac:dyDescent="0.25">
      <c r="A13" s="16" t="s">
        <v>19</v>
      </c>
      <c r="B13" s="17">
        <v>1.25378334623777E-2</v>
      </c>
      <c r="C13" s="18">
        <v>0</v>
      </c>
      <c r="D13" s="18">
        <v>1.1531603560766986E-3</v>
      </c>
      <c r="E13" s="19">
        <v>9.9780198477069076E-4</v>
      </c>
      <c r="F13" s="20">
        <v>0.38075420567325968</v>
      </c>
      <c r="G13" s="18">
        <v>0.32493154184858647</v>
      </c>
      <c r="H13" s="18">
        <v>0.96336938080574197</v>
      </c>
      <c r="I13" s="21">
        <v>0.41095187458484311</v>
      </c>
      <c r="J13" s="17">
        <v>0.29452910537059196</v>
      </c>
      <c r="K13" s="18">
        <v>0.2299452128744594</v>
      </c>
      <c r="L13" s="18">
        <v>0.84219144672134894</v>
      </c>
      <c r="M13" s="19">
        <v>0.28375587871669361</v>
      </c>
      <c r="N13" s="20">
        <v>1.7596959245442388E-3</v>
      </c>
      <c r="O13" s="18">
        <v>0</v>
      </c>
      <c r="P13" s="18">
        <v>4.2282546389478953E-3</v>
      </c>
      <c r="Q13" s="19">
        <v>5.3691249656708604E-3</v>
      </c>
    </row>
    <row r="14" spans="1:17" x14ac:dyDescent="0.25">
      <c r="A14" s="16" t="s">
        <v>20</v>
      </c>
      <c r="B14" s="27">
        <v>8.7984796227211942E-4</v>
      </c>
      <c r="C14" s="28">
        <v>0</v>
      </c>
      <c r="D14" s="28">
        <v>3.3153360237205081E-3</v>
      </c>
      <c r="E14" s="29">
        <v>0</v>
      </c>
      <c r="F14" s="30">
        <v>0.76634757513901597</v>
      </c>
      <c r="G14" s="28">
        <v>0.59958832389307959</v>
      </c>
      <c r="H14" s="28">
        <v>0.31404400363822094</v>
      </c>
      <c r="I14" s="31">
        <v>0.72497441350624769</v>
      </c>
      <c r="J14" s="27">
        <v>0.73797247835574009</v>
      </c>
      <c r="K14" s="28">
        <v>0.55487675472304587</v>
      </c>
      <c r="L14" s="28">
        <v>0.27805579085899396</v>
      </c>
      <c r="M14" s="29">
        <v>0.66353831987250944</v>
      </c>
      <c r="N14" s="30">
        <v>2.8375096783275846E-2</v>
      </c>
      <c r="O14" s="28">
        <v>4.4711569170033771E-2</v>
      </c>
      <c r="P14" s="28">
        <v>3.5988212779226966E-2</v>
      </c>
      <c r="Q14" s="29">
        <v>6.1436093633738253E-2</v>
      </c>
    </row>
    <row r="15" spans="1:17" ht="15.75" thickBot="1" x14ac:dyDescent="0.3">
      <c r="A15" s="32" t="s">
        <v>21</v>
      </c>
      <c r="B15" s="33">
        <v>0</v>
      </c>
      <c r="C15" s="34">
        <v>1.4423086829043153E-3</v>
      </c>
      <c r="D15" s="34">
        <v>0</v>
      </c>
      <c r="E15" s="35">
        <v>1.2353738859065696E-3</v>
      </c>
      <c r="F15" s="36">
        <v>6.2249243330752449E-2</v>
      </c>
      <c r="G15" s="34">
        <v>1.6689571902178502E-2</v>
      </c>
      <c r="H15" s="34">
        <v>8.0288789791840134E-2</v>
      </c>
      <c r="I15" s="37">
        <v>5.5639339246022816E-2</v>
      </c>
      <c r="J15" s="33">
        <v>6.2249243330752449E-2</v>
      </c>
      <c r="K15" s="34">
        <v>1.6689571902178502E-2</v>
      </c>
      <c r="L15" s="34">
        <v>8.0288789791840134E-2</v>
      </c>
      <c r="M15" s="35">
        <v>5.5639339246022816E-2</v>
      </c>
      <c r="N15" s="36">
        <v>0</v>
      </c>
      <c r="O15" s="34">
        <v>0</v>
      </c>
      <c r="P15" s="34">
        <v>0</v>
      </c>
      <c r="Q15" s="35">
        <v>0</v>
      </c>
    </row>
    <row r="16" spans="1:17" ht="15.75" thickBot="1" x14ac:dyDescent="0.3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x14ac:dyDescent="0.25">
      <c r="A17" s="40" t="s">
        <v>22</v>
      </c>
      <c r="B17" s="41"/>
      <c r="C17" s="42"/>
      <c r="D17" s="42"/>
      <c r="E17" s="43"/>
      <c r="F17" s="44"/>
      <c r="G17" s="42"/>
      <c r="H17" s="42"/>
      <c r="I17" s="45"/>
      <c r="J17" s="41"/>
      <c r="K17" s="42"/>
      <c r="L17" s="42"/>
      <c r="M17" s="43"/>
      <c r="N17" s="44"/>
      <c r="O17" s="42"/>
      <c r="P17" s="42"/>
      <c r="Q17" s="43"/>
    </row>
    <row r="18" spans="1:17" x14ac:dyDescent="0.25">
      <c r="A18" s="16" t="s">
        <v>12</v>
      </c>
      <c r="B18" s="46">
        <v>3.9153234321109308E-2</v>
      </c>
      <c r="C18" s="47">
        <v>1.7513748292409544E-2</v>
      </c>
      <c r="D18" s="47">
        <v>2.9165347339106501E-2</v>
      </c>
      <c r="E18" s="48">
        <v>1.7390263163146326E-2</v>
      </c>
      <c r="F18" s="49">
        <v>0</v>
      </c>
      <c r="G18" s="47">
        <v>0</v>
      </c>
      <c r="H18" s="47">
        <v>0</v>
      </c>
      <c r="I18" s="50">
        <v>0</v>
      </c>
      <c r="J18" s="46">
        <v>0</v>
      </c>
      <c r="K18" s="47">
        <v>0</v>
      </c>
      <c r="L18" s="47">
        <v>0</v>
      </c>
      <c r="M18" s="48">
        <v>0</v>
      </c>
      <c r="N18" s="49">
        <v>0</v>
      </c>
      <c r="O18" s="47">
        <v>0</v>
      </c>
      <c r="P18" s="47">
        <v>0</v>
      </c>
      <c r="Q18" s="48">
        <v>0</v>
      </c>
    </row>
    <row r="19" spans="1:17" x14ac:dyDescent="0.25">
      <c r="A19" s="16" t="s">
        <v>13</v>
      </c>
      <c r="B19" s="46">
        <v>4.3112550151333844</v>
      </c>
      <c r="C19" s="47">
        <v>4.06628026530238</v>
      </c>
      <c r="D19" s="47">
        <v>3.8201319695930831</v>
      </c>
      <c r="E19" s="48">
        <v>3.7511652901750714</v>
      </c>
      <c r="F19" s="49">
        <v>3.2831526712184136</v>
      </c>
      <c r="G19" s="47">
        <v>3.3387385568259322</v>
      </c>
      <c r="H19" s="47">
        <v>2.8128463985600871</v>
      </c>
      <c r="I19" s="50">
        <v>2.811283334901308</v>
      </c>
      <c r="J19" s="46">
        <v>0</v>
      </c>
      <c r="K19" s="47">
        <v>0</v>
      </c>
      <c r="L19" s="47">
        <v>0</v>
      </c>
      <c r="M19" s="48">
        <v>0</v>
      </c>
      <c r="N19" s="49">
        <v>0</v>
      </c>
      <c r="O19" s="47">
        <v>0</v>
      </c>
      <c r="P19" s="47">
        <v>0</v>
      </c>
      <c r="Q19" s="48">
        <v>0</v>
      </c>
    </row>
    <row r="20" spans="1:17" x14ac:dyDescent="0.25">
      <c r="A20" s="16" t="s">
        <v>14</v>
      </c>
      <c r="B20" s="46">
        <v>5.7192317167593441</v>
      </c>
      <c r="C20" s="47">
        <v>5.2654569130885394</v>
      </c>
      <c r="D20" s="47">
        <v>4.1316294107783014</v>
      </c>
      <c r="E20" s="48">
        <v>3.6282455885273679</v>
      </c>
      <c r="F20" s="49">
        <v>0</v>
      </c>
      <c r="G20" s="47">
        <v>0</v>
      </c>
      <c r="H20" s="47">
        <v>4.8048348169862439E-5</v>
      </c>
      <c r="I20" s="50">
        <v>0</v>
      </c>
      <c r="J20" s="46">
        <v>0</v>
      </c>
      <c r="K20" s="47">
        <v>0</v>
      </c>
      <c r="L20" s="47">
        <v>0</v>
      </c>
      <c r="M20" s="48">
        <v>0</v>
      </c>
      <c r="N20" s="49">
        <v>0</v>
      </c>
      <c r="O20" s="47">
        <v>0</v>
      </c>
      <c r="P20" s="47">
        <v>0</v>
      </c>
      <c r="Q20" s="48">
        <v>0</v>
      </c>
    </row>
    <row r="21" spans="1:17" x14ac:dyDescent="0.25">
      <c r="A21" s="16" t="s">
        <v>15</v>
      </c>
      <c r="B21" s="46">
        <v>4.6623143520799601</v>
      </c>
      <c r="C21" s="47">
        <v>9.9035095491137017</v>
      </c>
      <c r="D21" s="47">
        <v>7.7166608127762482</v>
      </c>
      <c r="E21" s="48">
        <v>10.952919901208102</v>
      </c>
      <c r="F21" s="49">
        <v>5.6530231575983671E-2</v>
      </c>
      <c r="G21" s="47">
        <v>0</v>
      </c>
      <c r="H21" s="47">
        <v>3.6228454520076281E-2</v>
      </c>
      <c r="I21" s="50">
        <v>0</v>
      </c>
      <c r="J21" s="46">
        <v>0</v>
      </c>
      <c r="K21" s="47">
        <v>0</v>
      </c>
      <c r="L21" s="47">
        <v>0</v>
      </c>
      <c r="M21" s="48">
        <v>0</v>
      </c>
      <c r="N21" s="49">
        <v>0</v>
      </c>
      <c r="O21" s="47">
        <v>0</v>
      </c>
      <c r="P21" s="47">
        <v>0</v>
      </c>
      <c r="Q21" s="48">
        <v>0</v>
      </c>
    </row>
    <row r="22" spans="1:17" x14ac:dyDescent="0.25">
      <c r="A22" s="16" t="s">
        <v>16</v>
      </c>
      <c r="B22" s="46">
        <v>5.6464242978813264</v>
      </c>
      <c r="C22" s="47">
        <v>4.8853055530944731</v>
      </c>
      <c r="D22" s="47">
        <v>4.6818790940195667</v>
      </c>
      <c r="E22" s="48">
        <v>3.9187960236165478</v>
      </c>
      <c r="F22" s="49">
        <v>1.4409710002111635</v>
      </c>
      <c r="G22" s="47">
        <v>1.0506188534470147</v>
      </c>
      <c r="H22" s="47">
        <v>1.1687760692319038</v>
      </c>
      <c r="I22" s="50">
        <v>0.89312780513022272</v>
      </c>
      <c r="J22" s="46">
        <v>1.415455409305272</v>
      </c>
      <c r="K22" s="47">
        <v>0.95728087725334976</v>
      </c>
      <c r="L22" s="47">
        <v>1.1357188056910386</v>
      </c>
      <c r="M22" s="48">
        <v>0.8154417934587902</v>
      </c>
      <c r="N22" s="49">
        <v>0</v>
      </c>
      <c r="O22" s="47">
        <v>0</v>
      </c>
      <c r="P22" s="47">
        <v>0</v>
      </c>
      <c r="Q22" s="48">
        <v>0</v>
      </c>
    </row>
    <row r="23" spans="1:17" x14ac:dyDescent="0.25">
      <c r="A23" s="16" t="s">
        <v>17</v>
      </c>
      <c r="B23" s="51">
        <v>14.9527961568241</v>
      </c>
      <c r="C23" s="52">
        <v>12.563332804486816</v>
      </c>
      <c r="D23" s="52">
        <v>16.851660815178665</v>
      </c>
      <c r="E23" s="53">
        <v>7.8564552561832839</v>
      </c>
      <c r="F23" s="54">
        <v>4.4801858238896317</v>
      </c>
      <c r="G23" s="52">
        <v>4.1942336498857484</v>
      </c>
      <c r="H23" s="52">
        <v>3.926318819048479</v>
      </c>
      <c r="I23" s="55">
        <v>2.1942140788909761</v>
      </c>
      <c r="J23" s="51">
        <v>0.36623671429576971</v>
      </c>
      <c r="K23" s="52">
        <v>0.32637385053149076</v>
      </c>
      <c r="L23" s="52">
        <v>0.34815833083882325</v>
      </c>
      <c r="M23" s="53">
        <v>0.32100715281479941</v>
      </c>
      <c r="N23" s="54">
        <v>2.8896406700922079</v>
      </c>
      <c r="O23" s="52">
        <v>2.8388755761508078</v>
      </c>
      <c r="P23" s="52">
        <v>2.5945627528244022</v>
      </c>
      <c r="Q23" s="53">
        <v>0.9508577771062412</v>
      </c>
    </row>
    <row r="24" spans="1:17" x14ac:dyDescent="0.25">
      <c r="A24" s="16" t="s">
        <v>18</v>
      </c>
      <c r="B24" s="51">
        <v>3.560744703315267</v>
      </c>
      <c r="C24" s="52">
        <v>3.5305656116522059</v>
      </c>
      <c r="D24" s="52">
        <v>3.3055341606938562</v>
      </c>
      <c r="E24" s="53">
        <v>9.5843632075247562</v>
      </c>
      <c r="F24" s="54">
        <v>2.5242838037587103</v>
      </c>
      <c r="G24" s="52">
        <v>1.7754819886552122</v>
      </c>
      <c r="H24" s="52">
        <v>2.677398105069245</v>
      </c>
      <c r="I24" s="55">
        <v>3.6024452800640114</v>
      </c>
      <c r="J24" s="51">
        <v>0</v>
      </c>
      <c r="K24" s="52">
        <v>0</v>
      </c>
      <c r="L24" s="52">
        <v>0</v>
      </c>
      <c r="M24" s="53">
        <v>0</v>
      </c>
      <c r="N24" s="54">
        <v>0</v>
      </c>
      <c r="O24" s="52">
        <v>0</v>
      </c>
      <c r="P24" s="52">
        <v>0.48557660660462987</v>
      </c>
      <c r="Q24" s="53">
        <v>1.5345244238168683</v>
      </c>
    </row>
    <row r="25" spans="1:17" x14ac:dyDescent="0.25">
      <c r="A25" s="16" t="s">
        <v>19</v>
      </c>
      <c r="B25" s="46">
        <v>4.0692968255085518</v>
      </c>
      <c r="C25" s="47">
        <v>4.7151131285117645</v>
      </c>
      <c r="D25" s="47">
        <v>3.2290892387556052</v>
      </c>
      <c r="E25" s="48">
        <v>3.9308646761942505</v>
      </c>
      <c r="F25" s="49">
        <v>0.68078236080805232</v>
      </c>
      <c r="G25" s="47">
        <v>0.59855810340529081</v>
      </c>
      <c r="H25" s="47">
        <v>0.18037349902966363</v>
      </c>
      <c r="I25" s="50">
        <v>0.63797558331028892</v>
      </c>
      <c r="J25" s="46">
        <v>1.4517491377489969E-2</v>
      </c>
      <c r="K25" s="47">
        <v>1.4010998633927633E-2</v>
      </c>
      <c r="L25" s="47">
        <v>1.1291361819917673E-2</v>
      </c>
      <c r="M25" s="48">
        <v>1.5442173573832119E-2</v>
      </c>
      <c r="N25" s="49">
        <v>0.57915992116562265</v>
      </c>
      <c r="O25" s="47">
        <v>0.52561849286984397</v>
      </c>
      <c r="P25" s="47">
        <v>0</v>
      </c>
      <c r="Q25" s="48">
        <v>0.49956619370852584</v>
      </c>
    </row>
    <row r="26" spans="1:17" x14ac:dyDescent="0.25">
      <c r="A26" s="16" t="s">
        <v>20</v>
      </c>
      <c r="B26" s="56">
        <v>0.90866298303653137</v>
      </c>
      <c r="C26" s="57">
        <v>0.21201937638693436</v>
      </c>
      <c r="D26" s="57">
        <v>1.353473919596855</v>
      </c>
      <c r="E26" s="58">
        <v>2.386884890712174</v>
      </c>
      <c r="F26" s="59">
        <v>2.7825191806855774</v>
      </c>
      <c r="G26" s="57">
        <v>2.516004475277799</v>
      </c>
      <c r="H26" s="57">
        <v>2.4835710685520196</v>
      </c>
      <c r="I26" s="60">
        <v>2.3761466407808323</v>
      </c>
      <c r="J26" s="56">
        <v>0</v>
      </c>
      <c r="K26" s="57">
        <v>0</v>
      </c>
      <c r="L26" s="57">
        <v>0</v>
      </c>
      <c r="M26" s="58">
        <v>0</v>
      </c>
      <c r="N26" s="59">
        <v>2.9474906736116004E-2</v>
      </c>
      <c r="O26" s="57">
        <v>5.295333307234415E-2</v>
      </c>
      <c r="P26" s="57">
        <v>3.8726968624909125E-2</v>
      </c>
      <c r="Q26" s="58">
        <v>6.9941167694402714E-2</v>
      </c>
    </row>
    <row r="27" spans="1:17" ht="15.75" thickBot="1" x14ac:dyDescent="0.3">
      <c r="A27" s="32" t="s">
        <v>21</v>
      </c>
      <c r="B27" s="61">
        <v>0.27891180404026183</v>
      </c>
      <c r="C27" s="62">
        <v>0.87012422398641753</v>
      </c>
      <c r="D27" s="62">
        <v>0.48567270330096957</v>
      </c>
      <c r="E27" s="63">
        <v>0.69285469247267695</v>
      </c>
      <c r="F27" s="64">
        <v>0</v>
      </c>
      <c r="G27" s="62">
        <v>0</v>
      </c>
      <c r="H27" s="62">
        <v>0</v>
      </c>
      <c r="I27" s="65">
        <v>0</v>
      </c>
      <c r="J27" s="61">
        <v>0</v>
      </c>
      <c r="K27" s="62">
        <v>0</v>
      </c>
      <c r="L27" s="62">
        <v>0</v>
      </c>
      <c r="M27" s="63">
        <v>0</v>
      </c>
      <c r="N27" s="64">
        <v>0</v>
      </c>
      <c r="O27" s="62">
        <v>0</v>
      </c>
      <c r="P27" s="62">
        <v>0</v>
      </c>
      <c r="Q27" s="63">
        <v>0</v>
      </c>
    </row>
    <row r="28" spans="1:17" ht="15.75" thickBot="1" x14ac:dyDescent="0.3"/>
    <row r="29" spans="1:17" x14ac:dyDescent="0.25">
      <c r="A29" s="40" t="s">
        <v>23</v>
      </c>
      <c r="B29" s="41"/>
      <c r="C29" s="42"/>
      <c r="D29" s="42"/>
      <c r="E29" s="43"/>
      <c r="F29" s="44"/>
      <c r="G29" s="42"/>
      <c r="H29" s="42"/>
      <c r="I29" s="45"/>
      <c r="J29" s="41"/>
      <c r="K29" s="42"/>
      <c r="L29" s="42"/>
      <c r="M29" s="43"/>
      <c r="N29" s="44"/>
      <c r="O29" s="42"/>
      <c r="P29" s="42"/>
      <c r="Q29" s="43"/>
    </row>
    <row r="30" spans="1:17" x14ac:dyDescent="0.25">
      <c r="A30" s="16" t="s">
        <v>12</v>
      </c>
      <c r="B30" s="46">
        <v>0</v>
      </c>
      <c r="C30" s="47">
        <v>0</v>
      </c>
      <c r="D30" s="47">
        <v>0</v>
      </c>
      <c r="E30" s="48">
        <v>0</v>
      </c>
      <c r="F30" s="49">
        <v>0</v>
      </c>
      <c r="G30" s="47">
        <v>0</v>
      </c>
      <c r="H30" s="47">
        <v>0</v>
      </c>
      <c r="I30" s="50">
        <v>0</v>
      </c>
      <c r="J30" s="46">
        <v>0</v>
      </c>
      <c r="K30" s="47">
        <v>0</v>
      </c>
      <c r="L30" s="47">
        <v>0</v>
      </c>
      <c r="M30" s="48">
        <v>0</v>
      </c>
      <c r="N30" s="49">
        <v>0</v>
      </c>
      <c r="O30" s="47">
        <v>0</v>
      </c>
      <c r="P30" s="47">
        <v>0</v>
      </c>
      <c r="Q30" s="48">
        <v>0</v>
      </c>
    </row>
    <row r="31" spans="1:17" x14ac:dyDescent="0.25">
      <c r="A31" s="16" t="s">
        <v>13</v>
      </c>
      <c r="B31" s="46">
        <v>0</v>
      </c>
      <c r="C31" s="47">
        <v>0</v>
      </c>
      <c r="D31" s="47">
        <v>0</v>
      </c>
      <c r="E31" s="48">
        <v>0</v>
      </c>
      <c r="F31" s="49">
        <v>0</v>
      </c>
      <c r="G31" s="47">
        <v>0</v>
      </c>
      <c r="H31" s="47">
        <v>0</v>
      </c>
      <c r="I31" s="50">
        <v>0</v>
      </c>
      <c r="J31" s="46">
        <v>0</v>
      </c>
      <c r="K31" s="47">
        <v>0</v>
      </c>
      <c r="L31" s="47">
        <v>0</v>
      </c>
      <c r="M31" s="48">
        <v>0</v>
      </c>
      <c r="N31" s="49">
        <v>0</v>
      </c>
      <c r="O31" s="47">
        <v>0</v>
      </c>
      <c r="P31" s="47">
        <v>0</v>
      </c>
      <c r="Q31" s="48">
        <v>0</v>
      </c>
    </row>
    <row r="32" spans="1:17" x14ac:dyDescent="0.25">
      <c r="A32" s="16" t="s">
        <v>14</v>
      </c>
      <c r="B32" s="46">
        <v>2.6100689800802419</v>
      </c>
      <c r="C32" s="47">
        <v>3.4176534461905534</v>
      </c>
      <c r="D32" s="47">
        <v>3.0054241780248958</v>
      </c>
      <c r="E32" s="48">
        <v>3.0976049901502689</v>
      </c>
      <c r="F32" s="49">
        <v>0</v>
      </c>
      <c r="G32" s="47">
        <v>0</v>
      </c>
      <c r="H32" s="47">
        <v>0</v>
      </c>
      <c r="I32" s="50">
        <v>0</v>
      </c>
      <c r="J32" s="46">
        <v>0</v>
      </c>
      <c r="K32" s="47">
        <v>0</v>
      </c>
      <c r="L32" s="47">
        <v>0</v>
      </c>
      <c r="M32" s="48">
        <v>0</v>
      </c>
      <c r="N32" s="49">
        <v>0</v>
      </c>
      <c r="O32" s="47">
        <v>0</v>
      </c>
      <c r="P32" s="47">
        <v>0</v>
      </c>
      <c r="Q32" s="48">
        <v>0</v>
      </c>
    </row>
    <row r="33" spans="1:17" x14ac:dyDescent="0.25">
      <c r="A33" s="16" t="s">
        <v>15</v>
      </c>
      <c r="B33" s="46">
        <v>0.70321848384599139</v>
      </c>
      <c r="C33" s="47">
        <v>0.80934121520687863</v>
      </c>
      <c r="D33" s="47">
        <v>0.73749409605921867</v>
      </c>
      <c r="E33" s="48">
        <v>0.85060243482690034</v>
      </c>
      <c r="F33" s="49">
        <v>0</v>
      </c>
      <c r="G33" s="47">
        <v>0</v>
      </c>
      <c r="H33" s="47">
        <v>0</v>
      </c>
      <c r="I33" s="50">
        <v>0</v>
      </c>
      <c r="J33" s="46">
        <v>0</v>
      </c>
      <c r="K33" s="47">
        <v>0</v>
      </c>
      <c r="L33" s="47">
        <v>0</v>
      </c>
      <c r="M33" s="48">
        <v>0</v>
      </c>
      <c r="N33" s="49">
        <v>0</v>
      </c>
      <c r="O33" s="47">
        <v>0</v>
      </c>
      <c r="P33" s="47">
        <v>0</v>
      </c>
      <c r="Q33" s="48">
        <v>0</v>
      </c>
    </row>
    <row r="34" spans="1:17" x14ac:dyDescent="0.25">
      <c r="A34" s="16" t="s">
        <v>16</v>
      </c>
      <c r="B34" s="46">
        <v>1.0778137537833462E-2</v>
      </c>
      <c r="C34" s="47">
        <v>1.5247263219274188E-2</v>
      </c>
      <c r="D34" s="47">
        <v>1.9459581008794288E-2</v>
      </c>
      <c r="E34" s="48">
        <v>0.25377430479334567</v>
      </c>
      <c r="F34" s="49">
        <v>4.5972056028718233E-2</v>
      </c>
      <c r="G34" s="47">
        <v>5.0274759804093273E-2</v>
      </c>
      <c r="H34" s="47">
        <v>5.0931249060054189E-2</v>
      </c>
      <c r="I34" s="50">
        <v>4.979507047808019E-2</v>
      </c>
      <c r="J34" s="46">
        <v>0</v>
      </c>
      <c r="K34" s="47">
        <v>0</v>
      </c>
      <c r="L34" s="47">
        <v>0</v>
      </c>
      <c r="M34" s="48">
        <v>0</v>
      </c>
      <c r="N34" s="49">
        <v>0</v>
      </c>
      <c r="O34" s="47">
        <v>0</v>
      </c>
      <c r="P34" s="47">
        <v>0</v>
      </c>
      <c r="Q34" s="48">
        <v>0</v>
      </c>
    </row>
    <row r="35" spans="1:17" x14ac:dyDescent="0.25">
      <c r="A35" s="16" t="s">
        <v>17</v>
      </c>
      <c r="B35" s="51">
        <v>0</v>
      </c>
      <c r="C35" s="52">
        <v>0.23777488858165424</v>
      </c>
      <c r="D35" s="52">
        <v>0</v>
      </c>
      <c r="E35" s="53">
        <v>0</v>
      </c>
      <c r="F35" s="54">
        <v>3.2741342296051243</v>
      </c>
      <c r="G35" s="52">
        <v>3.3356478953625652</v>
      </c>
      <c r="H35" s="52">
        <v>3.5217517274582373</v>
      </c>
      <c r="I35" s="55">
        <v>3.3504765217192984</v>
      </c>
      <c r="J35" s="51">
        <v>0</v>
      </c>
      <c r="K35" s="52">
        <v>0</v>
      </c>
      <c r="L35" s="52">
        <v>0</v>
      </c>
      <c r="M35" s="53">
        <v>0</v>
      </c>
      <c r="N35" s="54">
        <v>3.2741342296051243</v>
      </c>
      <c r="O35" s="52">
        <v>3.3078319421922679</v>
      </c>
      <c r="P35" s="52">
        <v>3.5217517274582373</v>
      </c>
      <c r="Q35" s="53">
        <v>3.3504765217192984</v>
      </c>
    </row>
    <row r="36" spans="1:17" x14ac:dyDescent="0.25">
      <c r="A36" s="16" t="s">
        <v>18</v>
      </c>
      <c r="B36" s="51">
        <v>0</v>
      </c>
      <c r="C36" s="52">
        <v>0</v>
      </c>
      <c r="D36" s="52">
        <v>0</v>
      </c>
      <c r="E36" s="53">
        <v>0</v>
      </c>
      <c r="F36" s="54">
        <v>5.1471105792918984E-2</v>
      </c>
      <c r="G36" s="52">
        <v>8.0769286242641652E-2</v>
      </c>
      <c r="H36" s="52">
        <v>6.2895287754349938E-2</v>
      </c>
      <c r="I36" s="55">
        <v>8.9944721770043701E-2</v>
      </c>
      <c r="J36" s="51">
        <v>0</v>
      </c>
      <c r="K36" s="52">
        <v>0</v>
      </c>
      <c r="L36" s="52">
        <v>0</v>
      </c>
      <c r="M36" s="53">
        <v>0</v>
      </c>
      <c r="N36" s="54">
        <v>2.3096009009643134E-2</v>
      </c>
      <c r="O36" s="52">
        <v>8.0769286242641652E-2</v>
      </c>
      <c r="P36" s="52">
        <v>2.3111255469703832E-2</v>
      </c>
      <c r="Q36" s="53">
        <v>5.8727773960789237E-2</v>
      </c>
    </row>
    <row r="37" spans="1:17" x14ac:dyDescent="0.25">
      <c r="A37" s="16" t="s">
        <v>19</v>
      </c>
      <c r="B37" s="46">
        <v>0</v>
      </c>
      <c r="C37" s="47">
        <v>0</v>
      </c>
      <c r="D37" s="47">
        <v>0</v>
      </c>
      <c r="E37" s="48">
        <v>0</v>
      </c>
      <c r="F37" s="49">
        <v>0</v>
      </c>
      <c r="G37" s="47">
        <v>0</v>
      </c>
      <c r="H37" s="47">
        <v>0</v>
      </c>
      <c r="I37" s="50">
        <v>0</v>
      </c>
      <c r="J37" s="46">
        <v>0</v>
      </c>
      <c r="K37" s="47">
        <v>0</v>
      </c>
      <c r="L37" s="47">
        <v>0</v>
      </c>
      <c r="M37" s="48">
        <v>0</v>
      </c>
      <c r="N37" s="49">
        <v>0</v>
      </c>
      <c r="O37" s="47">
        <v>0</v>
      </c>
      <c r="P37" s="47">
        <v>0</v>
      </c>
      <c r="Q37" s="48">
        <v>0</v>
      </c>
    </row>
    <row r="38" spans="1:17" x14ac:dyDescent="0.25">
      <c r="A38" s="16" t="s">
        <v>20</v>
      </c>
      <c r="B38" s="56">
        <v>0</v>
      </c>
      <c r="C38" s="57">
        <v>0</v>
      </c>
      <c r="D38" s="57">
        <v>0</v>
      </c>
      <c r="E38" s="58">
        <v>0</v>
      </c>
      <c r="F38" s="59">
        <v>0</v>
      </c>
      <c r="G38" s="57">
        <v>0</v>
      </c>
      <c r="H38" s="57">
        <v>0</v>
      </c>
      <c r="I38" s="60">
        <v>0</v>
      </c>
      <c r="J38" s="56">
        <v>0</v>
      </c>
      <c r="K38" s="57">
        <v>0</v>
      </c>
      <c r="L38" s="57">
        <v>0</v>
      </c>
      <c r="M38" s="58">
        <v>0</v>
      </c>
      <c r="N38" s="59">
        <v>0</v>
      </c>
      <c r="O38" s="57">
        <v>0</v>
      </c>
      <c r="P38" s="57">
        <v>0</v>
      </c>
      <c r="Q38" s="58">
        <v>0</v>
      </c>
    </row>
    <row r="39" spans="1:17" ht="15.75" thickBot="1" x14ac:dyDescent="0.3">
      <c r="A39" s="32" t="s">
        <v>21</v>
      </c>
      <c r="B39" s="61">
        <v>0</v>
      </c>
      <c r="C39" s="62">
        <v>0</v>
      </c>
      <c r="D39" s="62">
        <v>0</v>
      </c>
      <c r="E39" s="63">
        <v>0</v>
      </c>
      <c r="F39" s="64">
        <v>4.3992398113605971E-4</v>
      </c>
      <c r="G39" s="62">
        <v>2.0604409755775933E-3</v>
      </c>
      <c r="H39" s="62">
        <v>1.2492570524164233E-3</v>
      </c>
      <c r="I39" s="65">
        <v>1.8530608288598546E-3</v>
      </c>
      <c r="J39" s="61">
        <v>0</v>
      </c>
      <c r="K39" s="62">
        <v>0</v>
      </c>
      <c r="L39" s="62">
        <v>0</v>
      </c>
      <c r="M39" s="63">
        <v>0</v>
      </c>
      <c r="N39" s="64">
        <v>0</v>
      </c>
      <c r="O39" s="62">
        <v>0</v>
      </c>
      <c r="P39" s="62">
        <v>0</v>
      </c>
      <c r="Q39" s="63">
        <v>0</v>
      </c>
    </row>
    <row r="41" spans="1:17" x14ac:dyDescent="0.25">
      <c r="A41" s="66" t="s">
        <v>24</v>
      </c>
    </row>
    <row r="6017" spans="1:2" x14ac:dyDescent="0.25">
      <c r="A6017" t="s">
        <v>25</v>
      </c>
      <c r="B6017">
        <v>2.4974937122957595E-2</v>
      </c>
    </row>
    <row r="6018" spans="1:2" x14ac:dyDescent="0.25">
      <c r="A6018" t="s">
        <v>26</v>
      </c>
    </row>
    <row r="6019" spans="1:2" x14ac:dyDescent="0.25">
      <c r="A6019" t="s">
        <v>27</v>
      </c>
    </row>
    <row r="6020" spans="1:2" x14ac:dyDescent="0.25">
      <c r="A6020" t="s">
        <v>28</v>
      </c>
    </row>
    <row r="6021" spans="1:2" x14ac:dyDescent="0.25">
      <c r="A6021" t="s">
        <v>29</v>
      </c>
    </row>
    <row r="6022" spans="1:2" x14ac:dyDescent="0.25">
      <c r="A6022" t="s">
        <v>30</v>
      </c>
    </row>
  </sheetData>
  <mergeCells count="4">
    <mergeCell ref="B3:E3"/>
    <mergeCell ref="F3:I3"/>
    <mergeCell ref="J3:M3"/>
    <mergeCell ref="N3: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022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0.7109375" bestFit="1" customWidth="1"/>
    <col min="2" max="17" width="8.7109375" customWidth="1"/>
  </cols>
  <sheetData>
    <row r="1" spans="1:17" ht="24" customHeight="1" x14ac:dyDescent="0.5">
      <c r="A1" s="1" t="s">
        <v>0</v>
      </c>
    </row>
    <row r="2" spans="1:17" ht="15.75" thickBot="1" x14ac:dyDescent="0.3">
      <c r="A2" t="s">
        <v>35</v>
      </c>
    </row>
    <row r="3" spans="1:17" x14ac:dyDescent="0.25">
      <c r="A3" s="2" t="s">
        <v>2</v>
      </c>
      <c r="B3" s="143" t="s">
        <v>3</v>
      </c>
      <c r="C3" s="144"/>
      <c r="D3" s="144"/>
      <c r="E3" s="145"/>
      <c r="F3" s="143" t="s">
        <v>4</v>
      </c>
      <c r="G3" s="144"/>
      <c r="H3" s="144"/>
      <c r="I3" s="145"/>
      <c r="J3" s="143" t="s">
        <v>5</v>
      </c>
      <c r="K3" s="144"/>
      <c r="L3" s="144"/>
      <c r="M3" s="145"/>
      <c r="N3" s="144" t="s">
        <v>6</v>
      </c>
      <c r="O3" s="144"/>
      <c r="P3" s="144"/>
      <c r="Q3" s="145"/>
    </row>
    <row r="4" spans="1:17" x14ac:dyDescent="0.25">
      <c r="A4" s="3"/>
      <c r="B4" s="4" t="s">
        <v>7</v>
      </c>
      <c r="C4" s="5" t="s">
        <v>8</v>
      </c>
      <c r="D4" s="6" t="s">
        <v>9</v>
      </c>
      <c r="E4" s="7" t="s">
        <v>10</v>
      </c>
      <c r="F4" s="8" t="s">
        <v>7</v>
      </c>
      <c r="G4" s="5" t="s">
        <v>8</v>
      </c>
      <c r="H4" s="6" t="s">
        <v>9</v>
      </c>
      <c r="I4" s="9" t="s">
        <v>10</v>
      </c>
      <c r="J4" s="4" t="s">
        <v>7</v>
      </c>
      <c r="K4" s="5" t="s">
        <v>8</v>
      </c>
      <c r="L4" s="6" t="s">
        <v>9</v>
      </c>
      <c r="M4" s="7" t="s">
        <v>10</v>
      </c>
      <c r="N4" s="8" t="s">
        <v>7</v>
      </c>
      <c r="O4" s="5" t="s">
        <v>8</v>
      </c>
      <c r="P4" s="6" t="s">
        <v>9</v>
      </c>
      <c r="Q4" s="7" t="s">
        <v>10</v>
      </c>
    </row>
    <row r="5" spans="1:17" x14ac:dyDescent="0.25">
      <c r="A5" s="10" t="s">
        <v>11</v>
      </c>
      <c r="B5" s="11"/>
      <c r="C5" s="12"/>
      <c r="D5" s="12"/>
      <c r="E5" s="13"/>
      <c r="F5" s="14"/>
      <c r="G5" s="12"/>
      <c r="H5" s="12"/>
      <c r="I5" s="15"/>
      <c r="J5" s="11"/>
      <c r="K5" s="12"/>
      <c r="L5" s="12"/>
      <c r="M5" s="13"/>
      <c r="N5" s="14"/>
      <c r="O5" s="12"/>
      <c r="P5" s="12"/>
      <c r="Q5" s="13"/>
    </row>
    <row r="6" spans="1:17" x14ac:dyDescent="0.25">
      <c r="A6" s="16" t="s">
        <v>12</v>
      </c>
      <c r="B6" s="17">
        <v>0</v>
      </c>
      <c r="C6" s="18">
        <v>0</v>
      </c>
      <c r="D6" s="18">
        <v>0</v>
      </c>
      <c r="E6" s="19">
        <v>0</v>
      </c>
      <c r="F6" s="20">
        <v>1.6416361864238029</v>
      </c>
      <c r="G6" s="18">
        <v>1.8632232904296189</v>
      </c>
      <c r="H6" s="18">
        <v>1.7679896327309497</v>
      </c>
      <c r="I6" s="21">
        <v>1.8055794330717752</v>
      </c>
      <c r="J6" s="17">
        <v>0</v>
      </c>
      <c r="K6" s="18">
        <v>0</v>
      </c>
      <c r="L6" s="18">
        <v>0</v>
      </c>
      <c r="M6" s="19">
        <v>0</v>
      </c>
      <c r="N6" s="20">
        <v>0</v>
      </c>
      <c r="O6" s="18">
        <v>0</v>
      </c>
      <c r="P6" s="18">
        <v>0</v>
      </c>
      <c r="Q6" s="19">
        <v>0</v>
      </c>
    </row>
    <row r="7" spans="1:17" x14ac:dyDescent="0.25">
      <c r="A7" s="16" t="s">
        <v>13</v>
      </c>
      <c r="B7" s="17">
        <v>0.50619910498129261</v>
      </c>
      <c r="C7" s="18">
        <v>0.65449630374389611</v>
      </c>
      <c r="D7" s="18">
        <v>0.5093808229622302</v>
      </c>
      <c r="E7" s="19">
        <v>0.61946991495700165</v>
      </c>
      <c r="F7" s="20">
        <v>0</v>
      </c>
      <c r="G7" s="18">
        <v>0</v>
      </c>
      <c r="H7" s="18">
        <v>0</v>
      </c>
      <c r="I7" s="21">
        <v>0</v>
      </c>
      <c r="J7" s="17">
        <v>0</v>
      </c>
      <c r="K7" s="18">
        <v>0</v>
      </c>
      <c r="L7" s="18">
        <v>0</v>
      </c>
      <c r="M7" s="19">
        <v>0</v>
      </c>
      <c r="N7" s="20">
        <v>0</v>
      </c>
      <c r="O7" s="18">
        <v>0</v>
      </c>
      <c r="P7" s="18">
        <v>0</v>
      </c>
      <c r="Q7" s="19">
        <v>0</v>
      </c>
    </row>
    <row r="8" spans="1:17" x14ac:dyDescent="0.25">
      <c r="A8" s="16" t="s">
        <v>14</v>
      </c>
      <c r="B8" s="17">
        <v>0.48796336082668706</v>
      </c>
      <c r="C8" s="18">
        <v>0.16507820441445709</v>
      </c>
      <c r="D8" s="18">
        <v>0.34347603664474685</v>
      </c>
      <c r="E8" s="19">
        <v>0.20655271549057524</v>
      </c>
      <c r="F8" s="20">
        <v>0.38923881488623624</v>
      </c>
      <c r="G8" s="18">
        <v>1.2095579172448558</v>
      </c>
      <c r="H8" s="18">
        <v>0.4956330179554001</v>
      </c>
      <c r="I8" s="21">
        <v>0.44052448829262719</v>
      </c>
      <c r="J8" s="17">
        <v>0.31985914459687476</v>
      </c>
      <c r="K8" s="18">
        <v>1.1472381253098678</v>
      </c>
      <c r="L8" s="18">
        <v>0.40503991245222498</v>
      </c>
      <c r="M8" s="19">
        <v>0.36742791674143638</v>
      </c>
      <c r="N8" s="20">
        <v>0</v>
      </c>
      <c r="O8" s="18">
        <v>0</v>
      </c>
      <c r="P8" s="18">
        <v>0</v>
      </c>
      <c r="Q8" s="19">
        <v>0</v>
      </c>
    </row>
    <row r="9" spans="1:17" x14ac:dyDescent="0.25">
      <c r="A9" s="16" t="s">
        <v>15</v>
      </c>
      <c r="B9" s="17">
        <v>8.090801429514656E-2</v>
      </c>
      <c r="C9" s="18">
        <v>1.4679773211352727E-2</v>
      </c>
      <c r="D9" s="18">
        <v>0.3544852350765112</v>
      </c>
      <c r="E9" s="19">
        <v>1.2235048457066276E-2</v>
      </c>
      <c r="F9" s="20">
        <v>3.2308708091849465</v>
      </c>
      <c r="G9" s="18">
        <v>2.0842508191590432</v>
      </c>
      <c r="H9" s="18">
        <v>2.5102615588367714</v>
      </c>
      <c r="I9" s="21">
        <v>1.6526726992775675</v>
      </c>
      <c r="J9" s="17">
        <v>1.6326231174738255</v>
      </c>
      <c r="K9" s="18">
        <v>1.7950869845806985</v>
      </c>
      <c r="L9" s="18">
        <v>0.61437899905025128</v>
      </c>
      <c r="M9" s="19">
        <v>1.328161567893225</v>
      </c>
      <c r="N9" s="20">
        <v>0.31482859448525946</v>
      </c>
      <c r="O9" s="18">
        <v>0.28916383457834427</v>
      </c>
      <c r="P9" s="18">
        <v>0.38817009594981999</v>
      </c>
      <c r="Q9" s="19">
        <v>0.32375820532544602</v>
      </c>
    </row>
    <row r="10" spans="1:17" x14ac:dyDescent="0.25">
      <c r="A10" s="16" t="s">
        <v>16</v>
      </c>
      <c r="B10" s="17">
        <v>0.52653091168240462</v>
      </c>
      <c r="C10" s="18">
        <v>0.67305375289787028</v>
      </c>
      <c r="D10" s="18">
        <v>0.52855106898769044</v>
      </c>
      <c r="E10" s="19">
        <v>0.59556451258704135</v>
      </c>
      <c r="F10" s="20">
        <v>1.3974448997558087</v>
      </c>
      <c r="G10" s="18">
        <v>1.7119939286673813</v>
      </c>
      <c r="H10" s="18">
        <v>2.078383301948902</v>
      </c>
      <c r="I10" s="21">
        <v>2.7945478114321785</v>
      </c>
      <c r="J10" s="17">
        <v>0.61288868859846779</v>
      </c>
      <c r="K10" s="18">
        <v>0.28639406604790035</v>
      </c>
      <c r="L10" s="18">
        <v>1.2515979769365508</v>
      </c>
      <c r="M10" s="19">
        <v>0.93463221444338063</v>
      </c>
      <c r="N10" s="20">
        <v>0.57851326283576299</v>
      </c>
      <c r="O10" s="18">
        <v>0.46199739087804437</v>
      </c>
      <c r="P10" s="18">
        <v>0.69642765203922119</v>
      </c>
      <c r="Q10" s="19">
        <v>0.55823192883342898</v>
      </c>
    </row>
    <row r="11" spans="1:17" x14ac:dyDescent="0.25">
      <c r="A11" s="16" t="s">
        <v>17</v>
      </c>
      <c r="B11" s="22">
        <v>3.7161092887011749</v>
      </c>
      <c r="C11" s="23">
        <v>1.6610301877072136</v>
      </c>
      <c r="D11" s="23">
        <v>3.340990477317217</v>
      </c>
      <c r="E11" s="24">
        <v>1.9450589854823306</v>
      </c>
      <c r="F11" s="25">
        <v>1.1631051070563945</v>
      </c>
      <c r="G11" s="23">
        <v>0.66640630842480486</v>
      </c>
      <c r="H11" s="23">
        <v>0.81391387410954197</v>
      </c>
      <c r="I11" s="26">
        <v>0.56381613043691048</v>
      </c>
      <c r="J11" s="22">
        <v>3.73099133278137E-2</v>
      </c>
      <c r="K11" s="23">
        <v>0</v>
      </c>
      <c r="L11" s="23">
        <v>0.23491767200914038</v>
      </c>
      <c r="M11" s="24">
        <v>3.7332583753612474E-2</v>
      </c>
      <c r="N11" s="25">
        <v>0.50640871123594322</v>
      </c>
      <c r="O11" s="23">
        <v>0.26312801039217154</v>
      </c>
      <c r="P11" s="23">
        <v>0.16880770928705308</v>
      </c>
      <c r="Q11" s="24">
        <v>0.22970519180163912</v>
      </c>
    </row>
    <row r="12" spans="1:17" x14ac:dyDescent="0.25">
      <c r="A12" s="16" t="s">
        <v>18</v>
      </c>
      <c r="B12" s="22">
        <v>0.31189410692015046</v>
      </c>
      <c r="C12" s="23">
        <v>1.9244351749524293</v>
      </c>
      <c r="D12" s="23">
        <v>1.5452313739151009</v>
      </c>
      <c r="E12" s="24">
        <v>2.8610562799680257</v>
      </c>
      <c r="F12" s="25">
        <v>2.2580881813513316</v>
      </c>
      <c r="G12" s="23">
        <v>2.7506571275838478</v>
      </c>
      <c r="H12" s="23">
        <v>1.6634844058264404</v>
      </c>
      <c r="I12" s="26">
        <v>2.3050831293112859</v>
      </c>
      <c r="J12" s="22">
        <v>1.3582485301361393</v>
      </c>
      <c r="K12" s="23">
        <v>0.49468065953728246</v>
      </c>
      <c r="L12" s="23">
        <v>0.3982481681460619</v>
      </c>
      <c r="M12" s="24">
        <v>0.52284440406529875</v>
      </c>
      <c r="N12" s="25">
        <v>0.33432197616776888</v>
      </c>
      <c r="O12" s="23">
        <v>1.1295116067150268</v>
      </c>
      <c r="P12" s="23">
        <v>0.78910209853944646</v>
      </c>
      <c r="Q12" s="24">
        <v>0.86304149500998251</v>
      </c>
    </row>
    <row r="13" spans="1:17" x14ac:dyDescent="0.25">
      <c r="A13" s="16" t="s">
        <v>19</v>
      </c>
      <c r="B13" s="17">
        <v>0.73739480386094725</v>
      </c>
      <c r="C13" s="18">
        <v>2.1321678147357224</v>
      </c>
      <c r="D13" s="18">
        <v>0.48555494575915814</v>
      </c>
      <c r="E13" s="19">
        <v>0.69219002347874425</v>
      </c>
      <c r="F13" s="20">
        <v>7.5705587054717709</v>
      </c>
      <c r="G13" s="18">
        <v>3.3738550469337278</v>
      </c>
      <c r="H13" s="18">
        <v>2.9827259651671154</v>
      </c>
      <c r="I13" s="21">
        <v>1.7759643414218504</v>
      </c>
      <c r="J13" s="17">
        <v>0.91346405776748374</v>
      </c>
      <c r="K13" s="18">
        <v>0.81541985536268735</v>
      </c>
      <c r="L13" s="18">
        <v>1.6895011682895649</v>
      </c>
      <c r="M13" s="19">
        <v>0.65830835082840689</v>
      </c>
      <c r="N13" s="20">
        <v>5.9565905446618528</v>
      </c>
      <c r="O13" s="18">
        <v>1.7698820909536588</v>
      </c>
      <c r="P13" s="18">
        <v>6.2714090569005759E-2</v>
      </c>
      <c r="Q13" s="19">
        <v>5.7912562696780363E-2</v>
      </c>
    </row>
    <row r="14" spans="1:17" x14ac:dyDescent="0.25">
      <c r="A14" s="16" t="s">
        <v>20</v>
      </c>
      <c r="B14" s="27">
        <v>2.3369001330999719</v>
      </c>
      <c r="C14" s="28">
        <v>1.3865461263402217</v>
      </c>
      <c r="D14" s="28">
        <v>2.1340865596857395</v>
      </c>
      <c r="E14" s="29">
        <v>1.9685251809846014</v>
      </c>
      <c r="F14" s="30">
        <v>2.8378590817149987</v>
      </c>
      <c r="G14" s="28">
        <v>5.7899241360399509</v>
      </c>
      <c r="H14" s="28">
        <v>6.7493506763810522</v>
      </c>
      <c r="I14" s="31">
        <v>7.8084706691379377</v>
      </c>
      <c r="J14" s="27">
        <v>1.6489724053365753</v>
      </c>
      <c r="K14" s="28">
        <v>2.0058663697474799</v>
      </c>
      <c r="L14" s="28">
        <v>1.0734242331627728</v>
      </c>
      <c r="M14" s="29">
        <v>2.1717524730483841</v>
      </c>
      <c r="N14" s="30">
        <v>0.42256620937568778</v>
      </c>
      <c r="O14" s="28">
        <v>2.5648056591910615</v>
      </c>
      <c r="P14" s="28">
        <v>4.5762115869348747</v>
      </c>
      <c r="Q14" s="29">
        <v>4.3105016871818096</v>
      </c>
    </row>
    <row r="15" spans="1:17" ht="15.75" thickBot="1" x14ac:dyDescent="0.3">
      <c r="A15" s="32" t="s">
        <v>21</v>
      </c>
      <c r="B15" s="33">
        <v>0.82123730572120268</v>
      </c>
      <c r="C15" s="34">
        <v>1.2771402693876872</v>
      </c>
      <c r="D15" s="34">
        <v>0.77705222960915699</v>
      </c>
      <c r="E15" s="35">
        <v>1.1286361622856826</v>
      </c>
      <c r="F15" s="36">
        <v>0.81851242441074445</v>
      </c>
      <c r="G15" s="34">
        <v>1.9778917075899967</v>
      </c>
      <c r="H15" s="34">
        <v>1.4010711238036397</v>
      </c>
      <c r="I15" s="37">
        <v>2.2245827848476138</v>
      </c>
      <c r="J15" s="33">
        <v>0.19304736053323832</v>
      </c>
      <c r="K15" s="34">
        <v>0.91402361504649055</v>
      </c>
      <c r="L15" s="34">
        <v>0.71937717513827226</v>
      </c>
      <c r="M15" s="35">
        <v>1.0266774251434638</v>
      </c>
      <c r="N15" s="36">
        <v>0.23224373015290775</v>
      </c>
      <c r="O15" s="34">
        <v>0.589960696984553</v>
      </c>
      <c r="P15" s="34">
        <v>0.34446193501177053</v>
      </c>
      <c r="Q15" s="35">
        <v>0.7161581696869459</v>
      </c>
    </row>
    <row r="16" spans="1:17" ht="15.75" thickBot="1" x14ac:dyDescent="0.3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x14ac:dyDescent="0.25">
      <c r="A17" s="40" t="s">
        <v>22</v>
      </c>
      <c r="B17" s="41"/>
      <c r="C17" s="42"/>
      <c r="D17" s="42"/>
      <c r="E17" s="43"/>
      <c r="F17" s="44"/>
      <c r="G17" s="42"/>
      <c r="H17" s="42"/>
      <c r="I17" s="45"/>
      <c r="J17" s="41"/>
      <c r="K17" s="42"/>
      <c r="L17" s="42"/>
      <c r="M17" s="43"/>
      <c r="N17" s="44"/>
      <c r="O17" s="42"/>
      <c r="P17" s="42"/>
      <c r="Q17" s="43"/>
    </row>
    <row r="18" spans="1:17" x14ac:dyDescent="0.25">
      <c r="A18" s="16" t="s">
        <v>12</v>
      </c>
      <c r="B18" s="46">
        <v>0.62253057631239717</v>
      </c>
      <c r="C18" s="47">
        <v>0.45313413158062382</v>
      </c>
      <c r="D18" s="47">
        <v>0.87575161057452688</v>
      </c>
      <c r="E18" s="48">
        <v>0.55892211105408396</v>
      </c>
      <c r="F18" s="49">
        <v>0</v>
      </c>
      <c r="G18" s="47">
        <v>0</v>
      </c>
      <c r="H18" s="47">
        <v>0</v>
      </c>
      <c r="I18" s="50">
        <v>0</v>
      </c>
      <c r="J18" s="46">
        <v>0</v>
      </c>
      <c r="K18" s="47">
        <v>0</v>
      </c>
      <c r="L18" s="47">
        <v>0</v>
      </c>
      <c r="M18" s="48">
        <v>0</v>
      </c>
      <c r="N18" s="49">
        <v>0</v>
      </c>
      <c r="O18" s="47">
        <v>0</v>
      </c>
      <c r="P18" s="47">
        <v>0</v>
      </c>
      <c r="Q18" s="48">
        <v>0</v>
      </c>
    </row>
    <row r="19" spans="1:17" x14ac:dyDescent="0.25">
      <c r="A19" s="16" t="s">
        <v>13</v>
      </c>
      <c r="B19" s="46">
        <v>2.2851273882012637</v>
      </c>
      <c r="C19" s="47">
        <v>2.6955387338280139</v>
      </c>
      <c r="D19" s="47">
        <v>2.4318826386583896</v>
      </c>
      <c r="E19" s="48">
        <v>2.7675052171501497</v>
      </c>
      <c r="F19" s="49">
        <v>0.74913275412138303</v>
      </c>
      <c r="G19" s="47">
        <v>0.81458892480355416</v>
      </c>
      <c r="H19" s="47">
        <v>0.8396020037836589</v>
      </c>
      <c r="I19" s="50">
        <v>0.83750475284574666</v>
      </c>
      <c r="J19" s="46">
        <v>0</v>
      </c>
      <c r="K19" s="47">
        <v>0</v>
      </c>
      <c r="L19" s="47">
        <v>0</v>
      </c>
      <c r="M19" s="48">
        <v>0</v>
      </c>
      <c r="N19" s="49">
        <v>0</v>
      </c>
      <c r="O19" s="47">
        <v>0</v>
      </c>
      <c r="P19" s="47">
        <v>0</v>
      </c>
      <c r="Q19" s="48">
        <v>0</v>
      </c>
    </row>
    <row r="20" spans="1:17" x14ac:dyDescent="0.25">
      <c r="A20" s="16" t="s">
        <v>14</v>
      </c>
      <c r="B20" s="46">
        <v>2.8462433319010239</v>
      </c>
      <c r="C20" s="47">
        <v>0.34843688112984395</v>
      </c>
      <c r="D20" s="47">
        <v>1.2788744984242058</v>
      </c>
      <c r="E20" s="48">
        <v>0.69771148124398441</v>
      </c>
      <c r="F20" s="49">
        <v>1.8864562918557489E-3</v>
      </c>
      <c r="G20" s="47">
        <v>0</v>
      </c>
      <c r="H20" s="47">
        <v>7.1203770951709601E-4</v>
      </c>
      <c r="I20" s="50">
        <v>1.25487676482731E-4</v>
      </c>
      <c r="J20" s="46">
        <v>0</v>
      </c>
      <c r="K20" s="47">
        <v>0</v>
      </c>
      <c r="L20" s="47">
        <v>0</v>
      </c>
      <c r="M20" s="48">
        <v>0</v>
      </c>
      <c r="N20" s="49">
        <v>0</v>
      </c>
      <c r="O20" s="47">
        <v>0</v>
      </c>
      <c r="P20" s="47">
        <v>0</v>
      </c>
      <c r="Q20" s="48">
        <v>0</v>
      </c>
    </row>
    <row r="21" spans="1:17" x14ac:dyDescent="0.25">
      <c r="A21" s="16" t="s">
        <v>15</v>
      </c>
      <c r="B21" s="46">
        <v>1.726945932066613</v>
      </c>
      <c r="C21" s="47">
        <v>2.8567392622998495</v>
      </c>
      <c r="D21" s="47">
        <v>4.0794283542179466</v>
      </c>
      <c r="E21" s="48">
        <v>4.891007678590924</v>
      </c>
      <c r="F21" s="49">
        <v>1.0218304914218641</v>
      </c>
      <c r="G21" s="47">
        <v>0.186959375804964</v>
      </c>
      <c r="H21" s="47">
        <v>0.16519274860796626</v>
      </c>
      <c r="I21" s="50">
        <v>0.1897373668418893</v>
      </c>
      <c r="J21" s="46">
        <v>0.86588343796178879</v>
      </c>
      <c r="K21" s="47">
        <v>0</v>
      </c>
      <c r="L21" s="47">
        <v>0</v>
      </c>
      <c r="M21" s="48">
        <v>0</v>
      </c>
      <c r="N21" s="49">
        <v>0.15594705346007523</v>
      </c>
      <c r="O21" s="47">
        <v>0.186959375804964</v>
      </c>
      <c r="P21" s="47">
        <v>0.16519274860796626</v>
      </c>
      <c r="Q21" s="48">
        <v>0.1897373668418893</v>
      </c>
    </row>
    <row r="22" spans="1:17" x14ac:dyDescent="0.25">
      <c r="A22" s="16" t="s">
        <v>16</v>
      </c>
      <c r="B22" s="46">
        <v>7.293249630568976</v>
      </c>
      <c r="C22" s="47">
        <v>4.0034234339036283</v>
      </c>
      <c r="D22" s="47">
        <v>7.9958000729564782</v>
      </c>
      <c r="E22" s="48">
        <v>2.9378547379754574</v>
      </c>
      <c r="F22" s="49">
        <v>0.95769097749876853</v>
      </c>
      <c r="G22" s="47">
        <v>1.1425295188081133</v>
      </c>
      <c r="H22" s="47">
        <v>1.390719190949891</v>
      </c>
      <c r="I22" s="50">
        <v>1.0794449931044523</v>
      </c>
      <c r="J22" s="46">
        <v>0</v>
      </c>
      <c r="K22" s="47">
        <v>0</v>
      </c>
      <c r="L22" s="47">
        <v>0.28333623625630289</v>
      </c>
      <c r="M22" s="48">
        <v>0</v>
      </c>
      <c r="N22" s="49">
        <v>0.5321902805579718</v>
      </c>
      <c r="O22" s="47">
        <v>0.6063023313141721</v>
      </c>
      <c r="P22" s="47">
        <v>0.59761872681084882</v>
      </c>
      <c r="Q22" s="48">
        <v>0.57027874577577109</v>
      </c>
    </row>
    <row r="23" spans="1:17" x14ac:dyDescent="0.25">
      <c r="A23" s="16" t="s">
        <v>17</v>
      </c>
      <c r="B23" s="51">
        <v>3.8877768112600477</v>
      </c>
      <c r="C23" s="52">
        <v>2.6523303447530888</v>
      </c>
      <c r="D23" s="52">
        <v>2.3744266727135099</v>
      </c>
      <c r="E23" s="53">
        <v>4.1768573117277015</v>
      </c>
      <c r="F23" s="54">
        <v>0.74431181026441828</v>
      </c>
      <c r="G23" s="52">
        <v>0.99351597187023089</v>
      </c>
      <c r="H23" s="52">
        <v>0.76111353934227433</v>
      </c>
      <c r="I23" s="55">
        <v>0.39654105768543002</v>
      </c>
      <c r="J23" s="51">
        <v>0</v>
      </c>
      <c r="K23" s="52">
        <v>0.76224029957816419</v>
      </c>
      <c r="L23" s="52">
        <v>0</v>
      </c>
      <c r="M23" s="53">
        <v>0</v>
      </c>
      <c r="N23" s="54">
        <v>0.37540480207929405</v>
      </c>
      <c r="O23" s="52">
        <v>0</v>
      </c>
      <c r="P23" s="52">
        <v>0.35355410884098887</v>
      </c>
      <c r="Q23" s="53">
        <v>0.16194184650096438</v>
      </c>
    </row>
    <row r="24" spans="1:17" x14ac:dyDescent="0.25">
      <c r="A24" s="16" t="s">
        <v>18</v>
      </c>
      <c r="B24" s="51">
        <v>5.7612375153274575</v>
      </c>
      <c r="C24" s="52">
        <v>4.1385881381892915</v>
      </c>
      <c r="D24" s="52">
        <v>2.34276838070575</v>
      </c>
      <c r="E24" s="53">
        <v>2.0743740360977854</v>
      </c>
      <c r="F24" s="54">
        <v>5.0770827001477725</v>
      </c>
      <c r="G24" s="52">
        <v>1.6435806459654165</v>
      </c>
      <c r="H24" s="52">
        <v>0.80115196746973572</v>
      </c>
      <c r="I24" s="55">
        <v>1.2501709769592078</v>
      </c>
      <c r="J24" s="51">
        <v>0.33348355114916628</v>
      </c>
      <c r="K24" s="52">
        <v>0.23072171858597776</v>
      </c>
      <c r="L24" s="52">
        <v>0.33547930544555488</v>
      </c>
      <c r="M24" s="53">
        <v>0.62762661392837915</v>
      </c>
      <c r="N24" s="54">
        <v>4.2772252324009354</v>
      </c>
      <c r="O24" s="52">
        <v>0.41629621012571982</v>
      </c>
      <c r="P24" s="52">
        <v>3.2698962506285102E-2</v>
      </c>
      <c r="Q24" s="53">
        <v>0.26183003698121826</v>
      </c>
    </row>
    <row r="25" spans="1:17" x14ac:dyDescent="0.25">
      <c r="A25" s="16" t="s">
        <v>19</v>
      </c>
      <c r="B25" s="46">
        <v>6.4772524812140393</v>
      </c>
      <c r="C25" s="47">
        <v>7.3936201151669749</v>
      </c>
      <c r="D25" s="47">
        <v>8.4901185597558477</v>
      </c>
      <c r="E25" s="48">
        <v>2.7757874037980099</v>
      </c>
      <c r="F25" s="49">
        <v>2.7317983168617754</v>
      </c>
      <c r="G25" s="47">
        <v>0.65837397968651756</v>
      </c>
      <c r="H25" s="47">
        <v>3.5158231210694146</v>
      </c>
      <c r="I25" s="50">
        <v>3.1153570563602804</v>
      </c>
      <c r="J25" s="46">
        <v>0.23245333640755841</v>
      </c>
      <c r="K25" s="47">
        <v>0.24373963067906415</v>
      </c>
      <c r="L25" s="47">
        <v>0.15089722228612304</v>
      </c>
      <c r="M25" s="48">
        <v>0.18164341170875314</v>
      </c>
      <c r="N25" s="49">
        <v>1.8596266912604673</v>
      </c>
      <c r="O25" s="47">
        <v>0</v>
      </c>
      <c r="P25" s="47">
        <v>2.4283772222423052</v>
      </c>
      <c r="Q25" s="48">
        <v>1.9085420716258559</v>
      </c>
    </row>
    <row r="26" spans="1:17" x14ac:dyDescent="0.25">
      <c r="A26" s="16" t="s">
        <v>20</v>
      </c>
      <c r="B26" s="56">
        <v>8.7441441252606964</v>
      </c>
      <c r="C26" s="57">
        <v>8.6267210649206039</v>
      </c>
      <c r="D26" s="57">
        <v>7.551488542217812</v>
      </c>
      <c r="E26" s="58">
        <v>12.034644637723352</v>
      </c>
      <c r="F26" s="59">
        <v>5.7302157896391623</v>
      </c>
      <c r="G26" s="57">
        <v>7.3310233463789425</v>
      </c>
      <c r="H26" s="57">
        <v>4.3114978753890192</v>
      </c>
      <c r="I26" s="60">
        <v>5.2960191544389383</v>
      </c>
      <c r="J26" s="56">
        <v>0.42067975308383204</v>
      </c>
      <c r="K26" s="57">
        <v>0.45950459920064479</v>
      </c>
      <c r="L26" s="57">
        <v>0.55741598228888356</v>
      </c>
      <c r="M26" s="58">
        <v>0.60033304429338519</v>
      </c>
      <c r="N26" s="59">
        <v>2.4628734921450053</v>
      </c>
      <c r="O26" s="57">
        <v>3.0038139712664216</v>
      </c>
      <c r="P26" s="57">
        <v>1.3380831725771274</v>
      </c>
      <c r="Q26" s="58">
        <v>1.1725568490546385</v>
      </c>
    </row>
    <row r="27" spans="1:17" ht="15.75" thickBot="1" x14ac:dyDescent="0.3">
      <c r="A27" s="32" t="s">
        <v>21</v>
      </c>
      <c r="B27" s="61">
        <v>5.7700409780227844</v>
      </c>
      <c r="C27" s="62">
        <v>12.480300021327217</v>
      </c>
      <c r="D27" s="62">
        <v>4.7326955666341322</v>
      </c>
      <c r="E27" s="63">
        <v>7.3542052802704507</v>
      </c>
      <c r="F27" s="64">
        <v>1.9076265235754637</v>
      </c>
      <c r="G27" s="62">
        <v>4.126401156655338</v>
      </c>
      <c r="H27" s="62">
        <v>4.3242597820288253</v>
      </c>
      <c r="I27" s="65">
        <v>4.4570085494753986</v>
      </c>
      <c r="J27" s="61">
        <v>0.37582401458859532</v>
      </c>
      <c r="K27" s="62">
        <v>0.68690259555008992</v>
      </c>
      <c r="L27" s="62">
        <v>0.44776217502325072</v>
      </c>
      <c r="M27" s="63">
        <v>0.6317049634140679</v>
      </c>
      <c r="N27" s="64">
        <v>0.59339530691595843</v>
      </c>
      <c r="O27" s="62">
        <v>2.4542918948263495</v>
      </c>
      <c r="P27" s="62">
        <v>2.8687451595128786</v>
      </c>
      <c r="Q27" s="63">
        <v>2.8474408670696496</v>
      </c>
    </row>
    <row r="28" spans="1:17" ht="15.75" thickBot="1" x14ac:dyDescent="0.3"/>
    <row r="29" spans="1:17" x14ac:dyDescent="0.25">
      <c r="A29" s="40" t="s">
        <v>23</v>
      </c>
      <c r="B29" s="41"/>
      <c r="C29" s="42"/>
      <c r="D29" s="42"/>
      <c r="E29" s="43"/>
      <c r="F29" s="44"/>
      <c r="G29" s="42"/>
      <c r="H29" s="42"/>
      <c r="I29" s="45"/>
      <c r="J29" s="41"/>
      <c r="K29" s="42"/>
      <c r="L29" s="42"/>
      <c r="M29" s="43"/>
      <c r="N29" s="44"/>
      <c r="O29" s="42"/>
      <c r="P29" s="42"/>
      <c r="Q29" s="43"/>
    </row>
    <row r="30" spans="1:17" x14ac:dyDescent="0.25">
      <c r="A30" s="16" t="s">
        <v>12</v>
      </c>
      <c r="B30" s="46">
        <v>0</v>
      </c>
      <c r="C30" s="47">
        <v>0</v>
      </c>
      <c r="D30" s="47">
        <v>0</v>
      </c>
      <c r="E30" s="48">
        <v>0</v>
      </c>
      <c r="F30" s="49">
        <v>0</v>
      </c>
      <c r="G30" s="47">
        <v>0</v>
      </c>
      <c r="H30" s="47">
        <v>0</v>
      </c>
      <c r="I30" s="50">
        <v>0</v>
      </c>
      <c r="J30" s="46">
        <v>0</v>
      </c>
      <c r="K30" s="47">
        <v>0</v>
      </c>
      <c r="L30" s="47">
        <v>0</v>
      </c>
      <c r="M30" s="48">
        <v>0</v>
      </c>
      <c r="N30" s="49">
        <v>0</v>
      </c>
      <c r="O30" s="47">
        <v>0</v>
      </c>
      <c r="P30" s="47">
        <v>0</v>
      </c>
      <c r="Q30" s="48">
        <v>0</v>
      </c>
    </row>
    <row r="31" spans="1:17" x14ac:dyDescent="0.25">
      <c r="A31" s="16" t="s">
        <v>13</v>
      </c>
      <c r="B31" s="46">
        <v>0</v>
      </c>
      <c r="C31" s="47">
        <v>0</v>
      </c>
      <c r="D31" s="47">
        <v>3.8340492050920554E-4</v>
      </c>
      <c r="E31" s="48">
        <v>3.7646302944819302E-4</v>
      </c>
      <c r="F31" s="49">
        <v>0</v>
      </c>
      <c r="G31" s="47">
        <v>0</v>
      </c>
      <c r="H31" s="47">
        <v>0</v>
      </c>
      <c r="I31" s="50">
        <v>0</v>
      </c>
      <c r="J31" s="46">
        <v>0</v>
      </c>
      <c r="K31" s="47">
        <v>0</v>
      </c>
      <c r="L31" s="47">
        <v>0</v>
      </c>
      <c r="M31" s="48">
        <v>0</v>
      </c>
      <c r="N31" s="49">
        <v>0</v>
      </c>
      <c r="O31" s="47">
        <v>0</v>
      </c>
      <c r="P31" s="47">
        <v>0</v>
      </c>
      <c r="Q31" s="48">
        <v>0</v>
      </c>
    </row>
    <row r="32" spans="1:17" x14ac:dyDescent="0.25">
      <c r="A32" s="16" t="s">
        <v>14</v>
      </c>
      <c r="B32" s="46">
        <v>0.76527243572948223</v>
      </c>
      <c r="C32" s="47">
        <v>0.93812060126135266</v>
      </c>
      <c r="D32" s="47">
        <v>1.256308380245664</v>
      </c>
      <c r="E32" s="48">
        <v>1.1072405134453771</v>
      </c>
      <c r="F32" s="49">
        <v>0</v>
      </c>
      <c r="G32" s="47">
        <v>0</v>
      </c>
      <c r="H32" s="47">
        <v>0</v>
      </c>
      <c r="I32" s="50">
        <v>0</v>
      </c>
      <c r="J32" s="46">
        <v>0</v>
      </c>
      <c r="K32" s="47">
        <v>0</v>
      </c>
      <c r="L32" s="47">
        <v>0</v>
      </c>
      <c r="M32" s="48">
        <v>0</v>
      </c>
      <c r="N32" s="49">
        <v>0</v>
      </c>
      <c r="O32" s="47">
        <v>0</v>
      </c>
      <c r="P32" s="47">
        <v>0</v>
      </c>
      <c r="Q32" s="48">
        <v>0</v>
      </c>
    </row>
    <row r="33" spans="1:17" x14ac:dyDescent="0.25">
      <c r="A33" s="16" t="s">
        <v>15</v>
      </c>
      <c r="B33" s="46">
        <v>0.12555414653573263</v>
      </c>
      <c r="C33" s="47">
        <v>0.10802097268731252</v>
      </c>
      <c r="D33" s="47">
        <v>0.57373807747627548</v>
      </c>
      <c r="E33" s="48">
        <v>1.0981426569003792</v>
      </c>
      <c r="F33" s="49">
        <v>0.99521049708123299</v>
      </c>
      <c r="G33" s="47">
        <v>1.2530432831728253</v>
      </c>
      <c r="H33" s="47">
        <v>1.3881996729008308</v>
      </c>
      <c r="I33" s="50">
        <v>1.339831921806119</v>
      </c>
      <c r="J33" s="46">
        <v>1.1737950260435771E-2</v>
      </c>
      <c r="K33" s="47">
        <v>0</v>
      </c>
      <c r="L33" s="47">
        <v>0</v>
      </c>
      <c r="M33" s="48">
        <v>0</v>
      </c>
      <c r="N33" s="49">
        <v>0</v>
      </c>
      <c r="O33" s="47">
        <v>0</v>
      </c>
      <c r="P33" s="47">
        <v>0</v>
      </c>
      <c r="Q33" s="48">
        <v>6.2743838241365501E-4</v>
      </c>
    </row>
    <row r="34" spans="1:17" x14ac:dyDescent="0.25">
      <c r="A34" s="16" t="s">
        <v>16</v>
      </c>
      <c r="B34" s="46">
        <v>0.2661999434063112</v>
      </c>
      <c r="C34" s="47">
        <v>0.37004107566730648</v>
      </c>
      <c r="D34" s="47">
        <v>0.98984196049176609</v>
      </c>
      <c r="E34" s="48">
        <v>0.30568797991193275</v>
      </c>
      <c r="F34" s="49">
        <v>0.30350985673412495</v>
      </c>
      <c r="G34" s="47">
        <v>0.24900219088690756</v>
      </c>
      <c r="H34" s="47">
        <v>0.65293857962717705</v>
      </c>
      <c r="I34" s="50">
        <v>0.40601537725987624</v>
      </c>
      <c r="J34" s="46">
        <v>6.7283607742855051E-2</v>
      </c>
      <c r="K34" s="47">
        <v>5.2625602078434312E-3</v>
      </c>
      <c r="L34" s="47">
        <v>0.3723957220774412</v>
      </c>
      <c r="M34" s="48">
        <v>1.3364437545410853E-2</v>
      </c>
      <c r="N34" s="49">
        <v>0.1588815410251842</v>
      </c>
      <c r="O34" s="47">
        <v>0.18391263042147568</v>
      </c>
      <c r="P34" s="47">
        <v>0.18699205694548968</v>
      </c>
      <c r="Q34" s="48">
        <v>0.19312553410692304</v>
      </c>
    </row>
    <row r="35" spans="1:17" x14ac:dyDescent="0.25">
      <c r="A35" s="16" t="s">
        <v>17</v>
      </c>
      <c r="B35" s="51">
        <v>0.17229634132282506</v>
      </c>
      <c r="C35" s="52">
        <v>0.27337615395481402</v>
      </c>
      <c r="D35" s="52">
        <v>0.6917172487301082</v>
      </c>
      <c r="E35" s="53">
        <v>0.43343443457135294</v>
      </c>
      <c r="F35" s="54">
        <v>0.19032247922278001</v>
      </c>
      <c r="G35" s="52">
        <v>0.35009874224811033</v>
      </c>
      <c r="H35" s="52">
        <v>1.1572255943597849</v>
      </c>
      <c r="I35" s="55">
        <v>1.1694824009808118</v>
      </c>
      <c r="J35" s="51">
        <v>0.13729209679616841</v>
      </c>
      <c r="K35" s="52">
        <v>0.27309917710176962</v>
      </c>
      <c r="L35" s="52">
        <v>0.27555859358311618</v>
      </c>
      <c r="M35" s="53">
        <v>0.49153522878285738</v>
      </c>
      <c r="N35" s="54">
        <v>0</v>
      </c>
      <c r="O35" s="52">
        <v>0</v>
      </c>
      <c r="P35" s="52">
        <v>0.71855559316575257</v>
      </c>
      <c r="Q35" s="53">
        <v>0.60353298004369482</v>
      </c>
    </row>
    <row r="36" spans="1:17" x14ac:dyDescent="0.25">
      <c r="A36" s="16" t="s">
        <v>18</v>
      </c>
      <c r="B36" s="51">
        <v>5.7222507519624384E-2</v>
      </c>
      <c r="C36" s="52">
        <v>5.9827000257588477E-2</v>
      </c>
      <c r="D36" s="52">
        <v>0.23541062119265221</v>
      </c>
      <c r="E36" s="53">
        <v>0.47390421023703366</v>
      </c>
      <c r="F36" s="54">
        <v>1.1167821247786034</v>
      </c>
      <c r="G36" s="52">
        <v>0.73343470686154755</v>
      </c>
      <c r="H36" s="52">
        <v>1.2264575685774473</v>
      </c>
      <c r="I36" s="55">
        <v>0.63961068703247992</v>
      </c>
      <c r="J36" s="51">
        <v>0.17271555383212633</v>
      </c>
      <c r="K36" s="52">
        <v>0.18806728321714156</v>
      </c>
      <c r="L36" s="52">
        <v>0.37946132704111085</v>
      </c>
      <c r="M36" s="53">
        <v>0.26691228787876886</v>
      </c>
      <c r="N36" s="54">
        <v>0.31105568190154798</v>
      </c>
      <c r="O36" s="52">
        <v>0.33569594588980201</v>
      </c>
      <c r="P36" s="52">
        <v>0.38603398282126866</v>
      </c>
      <c r="Q36" s="53">
        <v>0</v>
      </c>
    </row>
    <row r="37" spans="1:17" x14ac:dyDescent="0.25">
      <c r="A37" s="16" t="s">
        <v>19</v>
      </c>
      <c r="B37" s="46">
        <v>0.61917687623798701</v>
      </c>
      <c r="C37" s="47">
        <v>0.99877853207807432</v>
      </c>
      <c r="D37" s="47">
        <v>2.2694832687569901</v>
      </c>
      <c r="E37" s="48">
        <v>3.3945671365343566</v>
      </c>
      <c r="F37" s="49">
        <v>0.2691344309714202</v>
      </c>
      <c r="G37" s="47">
        <v>0.51019136330776838</v>
      </c>
      <c r="H37" s="47">
        <v>0.64921407468508763</v>
      </c>
      <c r="I37" s="50">
        <v>1.1550513181852975</v>
      </c>
      <c r="J37" s="46">
        <v>0.13289036544850499</v>
      </c>
      <c r="K37" s="47">
        <v>0.31326082079320633</v>
      </c>
      <c r="L37" s="47">
        <v>0.34731008584983891</v>
      </c>
      <c r="M37" s="48">
        <v>0.44579497070490193</v>
      </c>
      <c r="N37" s="49">
        <v>9.8305333431149583E-2</v>
      </c>
      <c r="O37" s="47">
        <v>0.10552818100991301</v>
      </c>
      <c r="P37" s="47">
        <v>0</v>
      </c>
      <c r="Q37" s="48">
        <v>0.37464345813919342</v>
      </c>
    </row>
    <row r="38" spans="1:17" x14ac:dyDescent="0.25">
      <c r="A38" s="16" t="s">
        <v>20</v>
      </c>
      <c r="B38" s="56">
        <v>3.1650544452246451E-2</v>
      </c>
      <c r="C38" s="57">
        <v>7.5891657734163148E-2</v>
      </c>
      <c r="D38" s="57">
        <v>0.17390151751667537</v>
      </c>
      <c r="E38" s="58">
        <v>0.20705466619650617</v>
      </c>
      <c r="F38" s="59">
        <v>9.0340295754425301E-2</v>
      </c>
      <c r="G38" s="57">
        <v>0.44039319634058183</v>
      </c>
      <c r="H38" s="57">
        <v>0.17576376998772009</v>
      </c>
      <c r="I38" s="60">
        <v>0.2044194249903688</v>
      </c>
      <c r="J38" s="56">
        <v>2.3266294266220906E-2</v>
      </c>
      <c r="K38" s="57">
        <v>6.0657930816721647E-2</v>
      </c>
      <c r="L38" s="57">
        <v>4.3708160938049433E-2</v>
      </c>
      <c r="M38" s="58">
        <v>4.7434341710472325E-2</v>
      </c>
      <c r="N38" s="59">
        <v>7.9650376767242733E-3</v>
      </c>
      <c r="O38" s="57">
        <v>0.12796330610650869</v>
      </c>
      <c r="P38" s="57">
        <v>1.6157778792887951E-2</v>
      </c>
      <c r="Q38" s="58">
        <v>1.4744801986720896E-2</v>
      </c>
    </row>
    <row r="39" spans="1:17" ht="15.75" thickBot="1" x14ac:dyDescent="0.3">
      <c r="A39" s="32" t="s">
        <v>21</v>
      </c>
      <c r="B39" s="61">
        <v>0</v>
      </c>
      <c r="C39" s="62">
        <v>1.744954174179664E-2</v>
      </c>
      <c r="D39" s="62">
        <v>1.5883918135381373E-2</v>
      </c>
      <c r="E39" s="63">
        <v>1.2486023810031737E-2</v>
      </c>
      <c r="F39" s="64">
        <v>0</v>
      </c>
      <c r="G39" s="62">
        <v>0</v>
      </c>
      <c r="H39" s="62">
        <v>0</v>
      </c>
      <c r="I39" s="65">
        <v>0</v>
      </c>
      <c r="J39" s="61">
        <v>0</v>
      </c>
      <c r="K39" s="62">
        <v>0</v>
      </c>
      <c r="L39" s="62">
        <v>0</v>
      </c>
      <c r="M39" s="63">
        <v>0</v>
      </c>
      <c r="N39" s="64">
        <v>0</v>
      </c>
      <c r="O39" s="62">
        <v>0</v>
      </c>
      <c r="P39" s="62">
        <v>0</v>
      </c>
      <c r="Q39" s="63">
        <v>0</v>
      </c>
    </row>
    <row r="41" spans="1:17" x14ac:dyDescent="0.25">
      <c r="A41" s="66" t="s">
        <v>24</v>
      </c>
    </row>
    <row r="6017" spans="1:2" x14ac:dyDescent="0.25">
      <c r="A6017" t="s">
        <v>25</v>
      </c>
      <c r="B6017">
        <v>2.4974937122957595E-2</v>
      </c>
    </row>
    <row r="6018" spans="1:2" x14ac:dyDescent="0.25">
      <c r="A6018" t="s">
        <v>26</v>
      </c>
    </row>
    <row r="6019" spans="1:2" x14ac:dyDescent="0.25">
      <c r="A6019" t="s">
        <v>27</v>
      </c>
    </row>
    <row r="6020" spans="1:2" x14ac:dyDescent="0.25">
      <c r="A6020" t="s">
        <v>28</v>
      </c>
    </row>
    <row r="6021" spans="1:2" x14ac:dyDescent="0.25">
      <c r="A6021" t="s">
        <v>29</v>
      </c>
    </row>
    <row r="6022" spans="1:2" x14ac:dyDescent="0.25">
      <c r="A6022" t="s">
        <v>30</v>
      </c>
    </row>
  </sheetData>
  <mergeCells count="4">
    <mergeCell ref="B3:E3"/>
    <mergeCell ref="F3:I3"/>
    <mergeCell ref="J3:M3"/>
    <mergeCell ref="N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022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0.7109375" bestFit="1" customWidth="1"/>
    <col min="2" max="17" width="8.7109375" customWidth="1"/>
  </cols>
  <sheetData>
    <row r="1" spans="1:17" ht="24" customHeight="1" x14ac:dyDescent="0.5">
      <c r="A1" s="1" t="s">
        <v>0</v>
      </c>
    </row>
    <row r="2" spans="1:17" ht="15.75" thickBot="1" x14ac:dyDescent="0.3">
      <c r="A2" t="s">
        <v>36</v>
      </c>
    </row>
    <row r="3" spans="1:17" x14ac:dyDescent="0.25">
      <c r="A3" s="2" t="s">
        <v>2</v>
      </c>
      <c r="B3" s="143" t="s">
        <v>3</v>
      </c>
      <c r="C3" s="144"/>
      <c r="D3" s="144"/>
      <c r="E3" s="145"/>
      <c r="F3" s="143" t="s">
        <v>4</v>
      </c>
      <c r="G3" s="144"/>
      <c r="H3" s="144"/>
      <c r="I3" s="145"/>
      <c r="J3" s="143" t="s">
        <v>5</v>
      </c>
      <c r="K3" s="144"/>
      <c r="L3" s="144"/>
      <c r="M3" s="145"/>
      <c r="N3" s="144" t="s">
        <v>6</v>
      </c>
      <c r="O3" s="144"/>
      <c r="P3" s="144"/>
      <c r="Q3" s="145"/>
    </row>
    <row r="4" spans="1:17" x14ac:dyDescent="0.25">
      <c r="A4" s="3"/>
      <c r="B4" s="4" t="s">
        <v>7</v>
      </c>
      <c r="C4" s="5" t="s">
        <v>8</v>
      </c>
      <c r="D4" s="6" t="s">
        <v>9</v>
      </c>
      <c r="E4" s="7" t="s">
        <v>10</v>
      </c>
      <c r="F4" s="8" t="s">
        <v>7</v>
      </c>
      <c r="G4" s="5" t="s">
        <v>8</v>
      </c>
      <c r="H4" s="6" t="s">
        <v>9</v>
      </c>
      <c r="I4" s="9" t="s">
        <v>10</v>
      </c>
      <c r="J4" s="4" t="s">
        <v>7</v>
      </c>
      <c r="K4" s="5" t="s">
        <v>8</v>
      </c>
      <c r="L4" s="6" t="s">
        <v>9</v>
      </c>
      <c r="M4" s="7" t="s">
        <v>10</v>
      </c>
      <c r="N4" s="8" t="s">
        <v>7</v>
      </c>
      <c r="O4" s="5" t="s">
        <v>8</v>
      </c>
      <c r="P4" s="6" t="s">
        <v>9</v>
      </c>
      <c r="Q4" s="7" t="s">
        <v>10</v>
      </c>
    </row>
    <row r="5" spans="1:17" x14ac:dyDescent="0.25">
      <c r="A5" s="10" t="s">
        <v>11</v>
      </c>
      <c r="B5" s="11"/>
      <c r="C5" s="12"/>
      <c r="D5" s="12"/>
      <c r="E5" s="13"/>
      <c r="F5" s="14"/>
      <c r="G5" s="12"/>
      <c r="H5" s="12"/>
      <c r="I5" s="15"/>
      <c r="J5" s="11"/>
      <c r="K5" s="12"/>
      <c r="L5" s="12"/>
      <c r="M5" s="13"/>
      <c r="N5" s="14"/>
      <c r="O5" s="12"/>
      <c r="P5" s="12"/>
      <c r="Q5" s="13"/>
    </row>
    <row r="6" spans="1:17" x14ac:dyDescent="0.25">
      <c r="A6" s="16" t="s">
        <v>12</v>
      </c>
      <c r="B6" s="17">
        <v>0</v>
      </c>
      <c r="C6" s="18">
        <v>0</v>
      </c>
      <c r="D6" s="18">
        <v>0</v>
      </c>
      <c r="E6" s="19">
        <v>0</v>
      </c>
      <c r="F6" s="20">
        <v>0</v>
      </c>
      <c r="G6" s="18">
        <v>0</v>
      </c>
      <c r="H6" s="18">
        <v>0</v>
      </c>
      <c r="I6" s="21">
        <v>0</v>
      </c>
      <c r="J6" s="17">
        <v>0</v>
      </c>
      <c r="K6" s="18">
        <v>0</v>
      </c>
      <c r="L6" s="18">
        <v>0</v>
      </c>
      <c r="M6" s="19">
        <v>0</v>
      </c>
      <c r="N6" s="20">
        <v>0</v>
      </c>
      <c r="O6" s="18">
        <v>0</v>
      </c>
      <c r="P6" s="18">
        <v>0</v>
      </c>
      <c r="Q6" s="19">
        <v>0</v>
      </c>
    </row>
    <row r="7" spans="1:17" x14ac:dyDescent="0.25">
      <c r="A7" s="16" t="s">
        <v>13</v>
      </c>
      <c r="B7" s="17">
        <v>1.8691732799137069</v>
      </c>
      <c r="C7" s="18">
        <v>0</v>
      </c>
      <c r="D7" s="18">
        <v>0</v>
      </c>
      <c r="E7" s="19">
        <v>0</v>
      </c>
      <c r="F7" s="20">
        <v>0</v>
      </c>
      <c r="G7" s="18">
        <v>0</v>
      </c>
      <c r="H7" s="18">
        <v>0</v>
      </c>
      <c r="I7" s="21">
        <v>0</v>
      </c>
      <c r="J7" s="17">
        <v>0</v>
      </c>
      <c r="K7" s="18">
        <v>0</v>
      </c>
      <c r="L7" s="18">
        <v>0</v>
      </c>
      <c r="M7" s="19">
        <v>0</v>
      </c>
      <c r="N7" s="20">
        <v>0</v>
      </c>
      <c r="O7" s="18">
        <v>0</v>
      </c>
      <c r="P7" s="18">
        <v>0</v>
      </c>
      <c r="Q7" s="19">
        <v>0</v>
      </c>
    </row>
    <row r="8" spans="1:17" x14ac:dyDescent="0.25">
      <c r="A8" s="16" t="s">
        <v>14</v>
      </c>
      <c r="B8" s="17">
        <v>6.2408506048231761E-2</v>
      </c>
      <c r="C8" s="18">
        <v>1.6639073536385495E-3</v>
      </c>
      <c r="D8" s="18">
        <v>0.19038274505753655</v>
      </c>
      <c r="E8" s="19">
        <v>1.747502189457685E-2</v>
      </c>
      <c r="F8" s="20">
        <v>0</v>
      </c>
      <c r="G8" s="18">
        <v>0</v>
      </c>
      <c r="H8" s="18">
        <v>0</v>
      </c>
      <c r="I8" s="21">
        <v>0</v>
      </c>
      <c r="J8" s="17">
        <v>0</v>
      </c>
      <c r="K8" s="18">
        <v>0</v>
      </c>
      <c r="L8" s="18">
        <v>0</v>
      </c>
      <c r="M8" s="19">
        <v>0</v>
      </c>
      <c r="N8" s="20">
        <v>0</v>
      </c>
      <c r="O8" s="18">
        <v>0</v>
      </c>
      <c r="P8" s="18">
        <v>0</v>
      </c>
      <c r="Q8" s="19">
        <v>0</v>
      </c>
    </row>
    <row r="9" spans="1:17" x14ac:dyDescent="0.25">
      <c r="A9" s="16" t="s">
        <v>15</v>
      </c>
      <c r="B9" s="17">
        <v>2.3114261499345094E-3</v>
      </c>
      <c r="C9" s="18">
        <v>0</v>
      </c>
      <c r="D9" s="18">
        <v>1.4684947541463331</v>
      </c>
      <c r="E9" s="19">
        <v>1.2191875740402453E-3</v>
      </c>
      <c r="F9" s="20">
        <v>3.8523769165575157E-2</v>
      </c>
      <c r="G9" s="18">
        <v>5.657285002371068E-2</v>
      </c>
      <c r="H9" s="18">
        <v>1.4631585289232014E-2</v>
      </c>
      <c r="I9" s="21">
        <v>4.7751513316576281E-2</v>
      </c>
      <c r="J9" s="17">
        <v>0</v>
      </c>
      <c r="K9" s="18">
        <v>0</v>
      </c>
      <c r="L9" s="18">
        <v>0</v>
      </c>
      <c r="M9" s="19">
        <v>0</v>
      </c>
      <c r="N9" s="20">
        <v>0</v>
      </c>
      <c r="O9" s="18">
        <v>0</v>
      </c>
      <c r="P9" s="18">
        <v>0</v>
      </c>
      <c r="Q9" s="19">
        <v>0</v>
      </c>
    </row>
    <row r="10" spans="1:17" x14ac:dyDescent="0.25">
      <c r="A10" s="16" t="s">
        <v>16</v>
      </c>
      <c r="B10" s="17">
        <v>3.8523769165575163E-3</v>
      </c>
      <c r="C10" s="18">
        <v>4.991722060915648E-3</v>
      </c>
      <c r="D10" s="18">
        <v>5.6804978181724287E-3</v>
      </c>
      <c r="E10" s="19">
        <v>0.80283501750550157</v>
      </c>
      <c r="F10" s="20">
        <v>0.11403035673010248</v>
      </c>
      <c r="G10" s="18">
        <v>8.0699506651469646E-2</v>
      </c>
      <c r="H10" s="18">
        <v>6.8165973818069145E-2</v>
      </c>
      <c r="I10" s="21">
        <v>7.9247192312615955E-2</v>
      </c>
      <c r="J10" s="17">
        <v>0</v>
      </c>
      <c r="K10" s="18">
        <v>0</v>
      </c>
      <c r="L10" s="18">
        <v>0</v>
      </c>
      <c r="M10" s="19">
        <v>0</v>
      </c>
      <c r="N10" s="20">
        <v>0</v>
      </c>
      <c r="O10" s="18">
        <v>0</v>
      </c>
      <c r="P10" s="18">
        <v>0</v>
      </c>
      <c r="Q10" s="19">
        <v>0</v>
      </c>
    </row>
    <row r="11" spans="1:17" x14ac:dyDescent="0.25">
      <c r="A11" s="16" t="s">
        <v>17</v>
      </c>
      <c r="B11" s="22">
        <v>0.91763618152400028</v>
      </c>
      <c r="C11" s="23">
        <v>0.56905631494438391</v>
      </c>
      <c r="D11" s="23">
        <v>0.85224680902338468</v>
      </c>
      <c r="E11" s="24">
        <v>0.37794814795247605</v>
      </c>
      <c r="F11" s="25">
        <v>0.16102935511210417</v>
      </c>
      <c r="G11" s="23">
        <v>0.13477649564472249</v>
      </c>
      <c r="H11" s="23">
        <v>0.12893008684276211</v>
      </c>
      <c r="I11" s="26">
        <v>0.12516992426813187</v>
      </c>
      <c r="J11" s="22">
        <v>0</v>
      </c>
      <c r="K11" s="23">
        <v>0</v>
      </c>
      <c r="L11" s="23">
        <v>0</v>
      </c>
      <c r="M11" s="24">
        <v>0</v>
      </c>
      <c r="N11" s="25">
        <v>0.16102935511210417</v>
      </c>
      <c r="O11" s="23">
        <v>0.13477649564472249</v>
      </c>
      <c r="P11" s="23">
        <v>0.12893008684276211</v>
      </c>
      <c r="Q11" s="24">
        <v>0.12476352841011844</v>
      </c>
    </row>
    <row r="12" spans="1:17" x14ac:dyDescent="0.25">
      <c r="A12" s="16" t="s">
        <v>18</v>
      </c>
      <c r="B12" s="22">
        <v>0.23961784420987747</v>
      </c>
      <c r="C12" s="23">
        <v>3.0832203262922322</v>
      </c>
      <c r="D12" s="23">
        <v>5.3703082100407107</v>
      </c>
      <c r="E12" s="24">
        <v>4.2565902168325103</v>
      </c>
      <c r="F12" s="25">
        <v>9.8620849063872404E-2</v>
      </c>
      <c r="G12" s="23">
        <v>0.22462749274120417</v>
      </c>
      <c r="H12" s="23">
        <v>0.13650408393365868</v>
      </c>
      <c r="I12" s="26">
        <v>0.19547640770445268</v>
      </c>
      <c r="J12" s="22">
        <v>0</v>
      </c>
      <c r="K12" s="23">
        <v>0.11980132946197557</v>
      </c>
      <c r="L12" s="23">
        <v>0</v>
      </c>
      <c r="M12" s="24">
        <v>0.1178547988238904</v>
      </c>
      <c r="N12" s="25">
        <v>9.1686570614068874E-2</v>
      </c>
      <c r="O12" s="23">
        <v>9.817053386467442E-2</v>
      </c>
      <c r="P12" s="23">
        <v>7.5567834611445353E-2</v>
      </c>
      <c r="Q12" s="24">
        <v>7.7621608880562298E-2</v>
      </c>
    </row>
    <row r="13" spans="1:17" x14ac:dyDescent="0.25">
      <c r="A13" s="16" t="s">
        <v>19</v>
      </c>
      <c r="B13" s="17">
        <v>2.1080206487402728</v>
      </c>
      <c r="C13" s="18">
        <v>1.3053353189294421</v>
      </c>
      <c r="D13" s="18">
        <v>1.460232211865355</v>
      </c>
      <c r="E13" s="19">
        <v>2.6123125753102325</v>
      </c>
      <c r="F13" s="20">
        <v>0.39140149472224361</v>
      </c>
      <c r="G13" s="18">
        <v>0.35940398838592669</v>
      </c>
      <c r="H13" s="18">
        <v>0.94588895487446956</v>
      </c>
      <c r="I13" s="21">
        <v>0.2720820269399814</v>
      </c>
      <c r="J13" s="17">
        <v>0.3890900685723091</v>
      </c>
      <c r="K13" s="18">
        <v>0.21048428023527649</v>
      </c>
      <c r="L13" s="18">
        <v>0.89442020191587701</v>
      </c>
      <c r="M13" s="19">
        <v>0.18592610504113741</v>
      </c>
      <c r="N13" s="20">
        <v>0</v>
      </c>
      <c r="O13" s="18">
        <v>0</v>
      </c>
      <c r="P13" s="18">
        <v>0</v>
      </c>
      <c r="Q13" s="19">
        <v>0</v>
      </c>
    </row>
    <row r="14" spans="1:17" x14ac:dyDescent="0.25">
      <c r="A14" s="16" t="s">
        <v>20</v>
      </c>
      <c r="B14" s="27">
        <v>4.8162416210802066</v>
      </c>
      <c r="C14" s="28">
        <v>3.4243213337881349</v>
      </c>
      <c r="D14" s="28">
        <v>3.5036621997297459</v>
      </c>
      <c r="E14" s="29">
        <v>2.9388516472240114</v>
      </c>
      <c r="F14" s="30">
        <v>1.0486169966869558</v>
      </c>
      <c r="G14" s="28">
        <v>0.94426742318987678</v>
      </c>
      <c r="H14" s="28">
        <v>0.4220782015199635</v>
      </c>
      <c r="I14" s="31">
        <v>0.91418748260117744</v>
      </c>
      <c r="J14" s="27">
        <v>0.61329840511595657</v>
      </c>
      <c r="K14" s="28">
        <v>0.37853892295276997</v>
      </c>
      <c r="L14" s="28">
        <v>0.1053474140824705</v>
      </c>
      <c r="M14" s="29">
        <v>0.43951712044150842</v>
      </c>
      <c r="N14" s="30">
        <v>1.3098081516295556E-2</v>
      </c>
      <c r="O14" s="28">
        <v>1.414321250592767E-2</v>
      </c>
      <c r="P14" s="28">
        <v>0</v>
      </c>
      <c r="Q14" s="29">
        <v>0</v>
      </c>
    </row>
    <row r="15" spans="1:17" ht="15.75" thickBot="1" x14ac:dyDescent="0.3">
      <c r="A15" s="32" t="s">
        <v>21</v>
      </c>
      <c r="B15" s="33">
        <v>7.7648509130133299</v>
      </c>
      <c r="C15" s="34">
        <v>6.817860381533956</v>
      </c>
      <c r="D15" s="34">
        <v>7.9001953746976854</v>
      </c>
      <c r="E15" s="35">
        <v>9.6224379281126371</v>
      </c>
      <c r="F15" s="36">
        <v>4.856306341012405</v>
      </c>
      <c r="G15" s="34">
        <v>6.6606211366151138</v>
      </c>
      <c r="H15" s="34">
        <v>4.2658817251499741</v>
      </c>
      <c r="I15" s="37">
        <v>4.7816536653858428</v>
      </c>
      <c r="J15" s="33">
        <v>1.6796363356190769</v>
      </c>
      <c r="K15" s="34">
        <v>1.454255027080092</v>
      </c>
      <c r="L15" s="34">
        <v>1.7199858848236032</v>
      </c>
      <c r="M15" s="35">
        <v>1.4551003696170328</v>
      </c>
      <c r="N15" s="36">
        <v>1.8722551814469528</v>
      </c>
      <c r="O15" s="34">
        <v>3.1281458248404723</v>
      </c>
      <c r="P15" s="34">
        <v>1.3474829369895083</v>
      </c>
      <c r="Q15" s="35">
        <v>1.8283749652023549</v>
      </c>
    </row>
    <row r="16" spans="1:17" ht="15.75" thickBot="1" x14ac:dyDescent="0.3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x14ac:dyDescent="0.25">
      <c r="A17" s="40" t="s">
        <v>22</v>
      </c>
      <c r="B17" s="41"/>
      <c r="C17" s="42"/>
      <c r="D17" s="42"/>
      <c r="E17" s="43"/>
      <c r="F17" s="44"/>
      <c r="G17" s="42"/>
      <c r="H17" s="42"/>
      <c r="I17" s="45"/>
      <c r="J17" s="41"/>
      <c r="K17" s="42"/>
      <c r="L17" s="42"/>
      <c r="M17" s="43"/>
      <c r="N17" s="44"/>
      <c r="O17" s="42"/>
      <c r="P17" s="42"/>
      <c r="Q17" s="43"/>
    </row>
    <row r="18" spans="1:17" x14ac:dyDescent="0.25">
      <c r="A18" s="16" t="s">
        <v>12</v>
      </c>
      <c r="B18" s="46">
        <v>0</v>
      </c>
      <c r="C18" s="47">
        <v>0</v>
      </c>
      <c r="D18" s="47">
        <v>0</v>
      </c>
      <c r="E18" s="48">
        <v>0</v>
      </c>
      <c r="F18" s="49">
        <v>0</v>
      </c>
      <c r="G18" s="47">
        <v>0</v>
      </c>
      <c r="H18" s="47">
        <v>0</v>
      </c>
      <c r="I18" s="50">
        <v>0</v>
      </c>
      <c r="J18" s="46">
        <v>0</v>
      </c>
      <c r="K18" s="47">
        <v>0</v>
      </c>
      <c r="L18" s="47">
        <v>0</v>
      </c>
      <c r="M18" s="48">
        <v>0</v>
      </c>
      <c r="N18" s="49">
        <v>0</v>
      </c>
      <c r="O18" s="47">
        <v>0</v>
      </c>
      <c r="P18" s="47">
        <v>0</v>
      </c>
      <c r="Q18" s="48">
        <v>0</v>
      </c>
    </row>
    <row r="19" spans="1:17" x14ac:dyDescent="0.25">
      <c r="A19" s="16" t="s">
        <v>13</v>
      </c>
      <c r="B19" s="46">
        <v>0</v>
      </c>
      <c r="C19" s="47">
        <v>7.0391600595678838</v>
      </c>
      <c r="D19" s="47">
        <v>0</v>
      </c>
      <c r="E19" s="48">
        <v>1.7218992504028399</v>
      </c>
      <c r="F19" s="49">
        <v>0</v>
      </c>
      <c r="G19" s="47">
        <v>0</v>
      </c>
      <c r="H19" s="47">
        <v>0</v>
      </c>
      <c r="I19" s="50">
        <v>0</v>
      </c>
      <c r="J19" s="46">
        <v>0</v>
      </c>
      <c r="K19" s="47">
        <v>0</v>
      </c>
      <c r="L19" s="47">
        <v>0</v>
      </c>
      <c r="M19" s="48">
        <v>0</v>
      </c>
      <c r="N19" s="49">
        <v>0</v>
      </c>
      <c r="O19" s="47">
        <v>0</v>
      </c>
      <c r="P19" s="47">
        <v>0</v>
      </c>
      <c r="Q19" s="48">
        <v>0</v>
      </c>
    </row>
    <row r="20" spans="1:17" x14ac:dyDescent="0.25">
      <c r="A20" s="16" t="s">
        <v>14</v>
      </c>
      <c r="B20" s="46">
        <v>7.7047538331150316E-4</v>
      </c>
      <c r="C20" s="47">
        <v>5.823675737734923E-3</v>
      </c>
      <c r="D20" s="47">
        <v>0</v>
      </c>
      <c r="E20" s="48">
        <v>1.4020657101462821E-2</v>
      </c>
      <c r="F20" s="49">
        <v>0</v>
      </c>
      <c r="G20" s="47">
        <v>0</v>
      </c>
      <c r="H20" s="47">
        <v>0</v>
      </c>
      <c r="I20" s="50">
        <v>0</v>
      </c>
      <c r="J20" s="46">
        <v>0</v>
      </c>
      <c r="K20" s="47">
        <v>0</v>
      </c>
      <c r="L20" s="47">
        <v>0</v>
      </c>
      <c r="M20" s="48">
        <v>0</v>
      </c>
      <c r="N20" s="49">
        <v>0</v>
      </c>
      <c r="O20" s="47">
        <v>0</v>
      </c>
      <c r="P20" s="47">
        <v>0</v>
      </c>
      <c r="Q20" s="48">
        <v>0</v>
      </c>
    </row>
    <row r="21" spans="1:17" x14ac:dyDescent="0.25">
      <c r="A21" s="16" t="s">
        <v>15</v>
      </c>
      <c r="B21" s="46">
        <v>1.6179983049541567E-2</v>
      </c>
      <c r="C21" s="47">
        <v>0</v>
      </c>
      <c r="D21" s="47">
        <v>1.3254494909068999E-2</v>
      </c>
      <c r="E21" s="48">
        <v>1.0159896450335378E-3</v>
      </c>
      <c r="F21" s="49">
        <v>0</v>
      </c>
      <c r="G21" s="47">
        <v>0</v>
      </c>
      <c r="H21" s="47">
        <v>0</v>
      </c>
      <c r="I21" s="50">
        <v>0</v>
      </c>
      <c r="J21" s="46">
        <v>0</v>
      </c>
      <c r="K21" s="47">
        <v>0</v>
      </c>
      <c r="L21" s="47">
        <v>0</v>
      </c>
      <c r="M21" s="48">
        <v>0</v>
      </c>
      <c r="N21" s="49">
        <v>0</v>
      </c>
      <c r="O21" s="47">
        <v>0</v>
      </c>
      <c r="P21" s="47">
        <v>0</v>
      </c>
      <c r="Q21" s="48">
        <v>0</v>
      </c>
    </row>
    <row r="22" spans="1:17" x14ac:dyDescent="0.25">
      <c r="A22" s="16" t="s">
        <v>16</v>
      </c>
      <c r="B22" s="46">
        <v>1.5409507666230063E-3</v>
      </c>
      <c r="C22" s="47">
        <v>0</v>
      </c>
      <c r="D22" s="47">
        <v>0.63742070971795473</v>
      </c>
      <c r="E22" s="48">
        <v>0</v>
      </c>
      <c r="F22" s="49">
        <v>0</v>
      </c>
      <c r="G22" s="47">
        <v>1.8302980890024044E-2</v>
      </c>
      <c r="H22" s="47">
        <v>0</v>
      </c>
      <c r="I22" s="50">
        <v>0</v>
      </c>
      <c r="J22" s="46">
        <v>0</v>
      </c>
      <c r="K22" s="47">
        <v>0</v>
      </c>
      <c r="L22" s="47">
        <v>0</v>
      </c>
      <c r="M22" s="48">
        <v>0</v>
      </c>
      <c r="N22" s="49">
        <v>0</v>
      </c>
      <c r="O22" s="47">
        <v>1.8302980890024044E-2</v>
      </c>
      <c r="P22" s="47">
        <v>0</v>
      </c>
      <c r="Q22" s="48">
        <v>0</v>
      </c>
    </row>
    <row r="23" spans="1:17" x14ac:dyDescent="0.25">
      <c r="A23" s="16" t="s">
        <v>17</v>
      </c>
      <c r="B23" s="51">
        <v>0.63641266661530171</v>
      </c>
      <c r="C23" s="52">
        <v>2.7695737901313655</v>
      </c>
      <c r="D23" s="52">
        <v>0.43670978680919553</v>
      </c>
      <c r="E23" s="53">
        <v>2.5212799031152278</v>
      </c>
      <c r="F23" s="54">
        <v>4.3146621465444179E-2</v>
      </c>
      <c r="G23" s="52">
        <v>0</v>
      </c>
      <c r="H23" s="52">
        <v>6.747742862798764E-2</v>
      </c>
      <c r="I23" s="55">
        <v>2.0116594971664049E-2</v>
      </c>
      <c r="J23" s="51">
        <v>1.3098081516295556E-2</v>
      </c>
      <c r="K23" s="52">
        <v>0</v>
      </c>
      <c r="L23" s="52">
        <v>4.5271846247859057E-2</v>
      </c>
      <c r="M23" s="53">
        <v>1.828781361060368E-3</v>
      </c>
      <c r="N23" s="54">
        <v>2.6196163032591112E-2</v>
      </c>
      <c r="O23" s="52">
        <v>0</v>
      </c>
      <c r="P23" s="52">
        <v>2.2205582380128586E-2</v>
      </c>
      <c r="Q23" s="53">
        <v>1.8084615681596975E-2</v>
      </c>
    </row>
    <row r="24" spans="1:17" x14ac:dyDescent="0.25">
      <c r="A24" s="16" t="s">
        <v>18</v>
      </c>
      <c r="B24" s="51">
        <v>0.7658525310116342</v>
      </c>
      <c r="C24" s="52">
        <v>0.21963577068028853</v>
      </c>
      <c r="D24" s="52">
        <v>1.6531970013856971</v>
      </c>
      <c r="E24" s="53">
        <v>0.82965714413438707</v>
      </c>
      <c r="F24" s="54">
        <v>0.10863702904692196</v>
      </c>
      <c r="G24" s="52">
        <v>1.4975166182746946E-2</v>
      </c>
      <c r="H24" s="52">
        <v>2.3238400165250847E-2</v>
      </c>
      <c r="I24" s="55">
        <v>1.3817459172456114E-2</v>
      </c>
      <c r="J24" s="51">
        <v>0</v>
      </c>
      <c r="K24" s="52">
        <v>0</v>
      </c>
      <c r="L24" s="52">
        <v>0</v>
      </c>
      <c r="M24" s="53">
        <v>0</v>
      </c>
      <c r="N24" s="54">
        <v>0.10093227521380693</v>
      </c>
      <c r="O24" s="52">
        <v>1.414321250592767E-2</v>
      </c>
      <c r="P24" s="52">
        <v>1.6180811966915402E-2</v>
      </c>
      <c r="Q24" s="53">
        <v>1.3817459172456114E-2</v>
      </c>
    </row>
    <row r="25" spans="1:17" x14ac:dyDescent="0.25">
      <c r="A25" s="16" t="s">
        <v>19</v>
      </c>
      <c r="B25" s="46">
        <v>4.0311272054857845</v>
      </c>
      <c r="C25" s="47">
        <v>3.9101822810505914E-2</v>
      </c>
      <c r="D25" s="47">
        <v>5.8094279050151911</v>
      </c>
      <c r="E25" s="48">
        <v>1.503664674649636</v>
      </c>
      <c r="F25" s="49">
        <v>1.0786655366361045E-2</v>
      </c>
      <c r="G25" s="47">
        <v>0</v>
      </c>
      <c r="H25" s="47">
        <v>6.7133156032946881E-2</v>
      </c>
      <c r="I25" s="50">
        <v>2.844771006093906E-2</v>
      </c>
      <c r="J25" s="46">
        <v>0</v>
      </c>
      <c r="K25" s="47">
        <v>0</v>
      </c>
      <c r="L25" s="47">
        <v>0</v>
      </c>
      <c r="M25" s="48">
        <v>2.844771006093906E-2</v>
      </c>
      <c r="N25" s="49">
        <v>1.0786655366361045E-2</v>
      </c>
      <c r="O25" s="47">
        <v>0</v>
      </c>
      <c r="P25" s="47">
        <v>6.2141203404855967E-2</v>
      </c>
      <c r="Q25" s="48">
        <v>0</v>
      </c>
    </row>
    <row r="26" spans="1:17" x14ac:dyDescent="0.25">
      <c r="A26" s="16" t="s">
        <v>20</v>
      </c>
      <c r="B26" s="56">
        <v>8.1539409815856381</v>
      </c>
      <c r="C26" s="57">
        <v>2.2479388347656801</v>
      </c>
      <c r="D26" s="57">
        <v>14.830058440273008</v>
      </c>
      <c r="E26" s="58">
        <v>4.3506708579626157</v>
      </c>
      <c r="F26" s="59">
        <v>7.7047538331150314E-2</v>
      </c>
      <c r="G26" s="57">
        <v>3.4110100749590262E-2</v>
      </c>
      <c r="H26" s="57">
        <v>5.6977114479244667E-2</v>
      </c>
      <c r="I26" s="60">
        <v>9.8550995568253169E-2</v>
      </c>
      <c r="J26" s="56">
        <v>6.7801833731412284E-2</v>
      </c>
      <c r="K26" s="57">
        <v>2.9118378688674618E-2</v>
      </c>
      <c r="L26" s="57">
        <v>0</v>
      </c>
      <c r="M26" s="58">
        <v>7.7215213022548872E-3</v>
      </c>
      <c r="N26" s="59">
        <v>0</v>
      </c>
      <c r="O26" s="57">
        <v>0</v>
      </c>
      <c r="P26" s="57">
        <v>0</v>
      </c>
      <c r="Q26" s="58">
        <v>4.3484356807435419E-2</v>
      </c>
    </row>
    <row r="27" spans="1:17" ht="15.75" thickBot="1" x14ac:dyDescent="0.3">
      <c r="A27" s="32" t="s">
        <v>21</v>
      </c>
      <c r="B27" s="61">
        <v>55.532783727559909</v>
      </c>
      <c r="C27" s="62">
        <v>55.898135591810252</v>
      </c>
      <c r="D27" s="62">
        <v>41.151763966708835</v>
      </c>
      <c r="E27" s="63">
        <v>51.626497822734187</v>
      </c>
      <c r="F27" s="64">
        <v>4.3770706525926499</v>
      </c>
      <c r="G27" s="62">
        <v>5.3145200875215268</v>
      </c>
      <c r="H27" s="62">
        <v>3.9778976993983832</v>
      </c>
      <c r="I27" s="65">
        <v>4.5666702564967458</v>
      </c>
      <c r="J27" s="61">
        <v>0.51775945758533015</v>
      </c>
      <c r="K27" s="62">
        <v>0.42679223620828788</v>
      </c>
      <c r="L27" s="62">
        <v>0.49902312651157188</v>
      </c>
      <c r="M27" s="63">
        <v>0.45252178789793779</v>
      </c>
      <c r="N27" s="64">
        <v>0.79513059557747134</v>
      </c>
      <c r="O27" s="62">
        <v>1.0374462349936355</v>
      </c>
      <c r="P27" s="62">
        <v>0.74879289421363837</v>
      </c>
      <c r="Q27" s="63">
        <v>0.91073311780806332</v>
      </c>
    </row>
    <row r="28" spans="1:17" ht="15.75" thickBot="1" x14ac:dyDescent="0.3"/>
    <row r="29" spans="1:17" x14ac:dyDescent="0.25">
      <c r="A29" s="40" t="s">
        <v>23</v>
      </c>
      <c r="B29" s="41"/>
      <c r="C29" s="42"/>
      <c r="D29" s="42"/>
      <c r="E29" s="43"/>
      <c r="F29" s="44"/>
      <c r="G29" s="42"/>
      <c r="H29" s="42"/>
      <c r="I29" s="45"/>
      <c r="J29" s="41"/>
      <c r="K29" s="42"/>
      <c r="L29" s="42"/>
      <c r="M29" s="43"/>
      <c r="N29" s="44"/>
      <c r="O29" s="42"/>
      <c r="P29" s="42"/>
      <c r="Q29" s="43"/>
    </row>
    <row r="30" spans="1:17" x14ac:dyDescent="0.25">
      <c r="A30" s="16" t="s">
        <v>12</v>
      </c>
      <c r="B30" s="46">
        <v>0</v>
      </c>
      <c r="C30" s="47">
        <v>0</v>
      </c>
      <c r="D30" s="47">
        <v>0</v>
      </c>
      <c r="E30" s="48">
        <v>0</v>
      </c>
      <c r="F30" s="49">
        <v>0</v>
      </c>
      <c r="G30" s="47">
        <v>0</v>
      </c>
      <c r="H30" s="47">
        <v>0</v>
      </c>
      <c r="I30" s="50">
        <v>0</v>
      </c>
      <c r="J30" s="46">
        <v>0</v>
      </c>
      <c r="K30" s="47">
        <v>0</v>
      </c>
      <c r="L30" s="47">
        <v>0</v>
      </c>
      <c r="M30" s="48">
        <v>0</v>
      </c>
      <c r="N30" s="49">
        <v>0</v>
      </c>
      <c r="O30" s="47">
        <v>0</v>
      </c>
      <c r="P30" s="47">
        <v>0</v>
      </c>
      <c r="Q30" s="48">
        <v>0</v>
      </c>
    </row>
    <row r="31" spans="1:17" x14ac:dyDescent="0.25">
      <c r="A31" s="16" t="s">
        <v>13</v>
      </c>
      <c r="B31" s="46">
        <v>0</v>
      </c>
      <c r="C31" s="47">
        <v>0</v>
      </c>
      <c r="D31" s="47">
        <v>0</v>
      </c>
      <c r="E31" s="48">
        <v>0</v>
      </c>
      <c r="F31" s="49">
        <v>0</v>
      </c>
      <c r="G31" s="47">
        <v>0</v>
      </c>
      <c r="H31" s="47">
        <v>0</v>
      </c>
      <c r="I31" s="50">
        <v>0</v>
      </c>
      <c r="J31" s="46">
        <v>0</v>
      </c>
      <c r="K31" s="47">
        <v>0</v>
      </c>
      <c r="L31" s="47">
        <v>0</v>
      </c>
      <c r="M31" s="48">
        <v>0</v>
      </c>
      <c r="N31" s="49">
        <v>0</v>
      </c>
      <c r="O31" s="47">
        <v>0</v>
      </c>
      <c r="P31" s="47">
        <v>0</v>
      </c>
      <c r="Q31" s="48">
        <v>0</v>
      </c>
    </row>
    <row r="32" spans="1:17" x14ac:dyDescent="0.25">
      <c r="A32" s="16" t="s">
        <v>14</v>
      </c>
      <c r="B32" s="46">
        <v>1.5409507666230063E-3</v>
      </c>
      <c r="C32" s="47">
        <v>0</v>
      </c>
      <c r="D32" s="47">
        <v>3.4427259504075328E-3</v>
      </c>
      <c r="E32" s="48">
        <v>0</v>
      </c>
      <c r="F32" s="49">
        <v>0</v>
      </c>
      <c r="G32" s="47">
        <v>0</v>
      </c>
      <c r="H32" s="47">
        <v>0</v>
      </c>
      <c r="I32" s="50">
        <v>0</v>
      </c>
      <c r="J32" s="46">
        <v>0</v>
      </c>
      <c r="K32" s="47">
        <v>0</v>
      </c>
      <c r="L32" s="47">
        <v>0</v>
      </c>
      <c r="M32" s="48">
        <v>0</v>
      </c>
      <c r="N32" s="49">
        <v>0</v>
      </c>
      <c r="O32" s="47">
        <v>0</v>
      </c>
      <c r="P32" s="47">
        <v>0</v>
      </c>
      <c r="Q32" s="48">
        <v>0</v>
      </c>
    </row>
    <row r="33" spans="1:17" x14ac:dyDescent="0.25">
      <c r="A33" s="16" t="s">
        <v>15</v>
      </c>
      <c r="B33" s="46">
        <v>0</v>
      </c>
      <c r="C33" s="47">
        <v>0</v>
      </c>
      <c r="D33" s="47">
        <v>0</v>
      </c>
      <c r="E33" s="48">
        <v>0</v>
      </c>
      <c r="F33" s="49">
        <v>0</v>
      </c>
      <c r="G33" s="47">
        <v>0</v>
      </c>
      <c r="H33" s="47">
        <v>0</v>
      </c>
      <c r="I33" s="50">
        <v>0</v>
      </c>
      <c r="J33" s="46">
        <v>0</v>
      </c>
      <c r="K33" s="47">
        <v>0</v>
      </c>
      <c r="L33" s="47">
        <v>0</v>
      </c>
      <c r="M33" s="48">
        <v>0</v>
      </c>
      <c r="N33" s="49">
        <v>0</v>
      </c>
      <c r="O33" s="47">
        <v>0</v>
      </c>
      <c r="P33" s="47">
        <v>0</v>
      </c>
      <c r="Q33" s="48">
        <v>0</v>
      </c>
    </row>
    <row r="34" spans="1:17" x14ac:dyDescent="0.25">
      <c r="A34" s="16" t="s">
        <v>16</v>
      </c>
      <c r="B34" s="46">
        <v>0.1417674705293166</v>
      </c>
      <c r="C34" s="47">
        <v>1.1647351475469846E-2</v>
      </c>
      <c r="D34" s="47">
        <v>0</v>
      </c>
      <c r="E34" s="48">
        <v>0</v>
      </c>
      <c r="F34" s="49">
        <v>0</v>
      </c>
      <c r="G34" s="47">
        <v>0</v>
      </c>
      <c r="H34" s="47">
        <v>0</v>
      </c>
      <c r="I34" s="50">
        <v>0</v>
      </c>
      <c r="J34" s="46">
        <v>0</v>
      </c>
      <c r="K34" s="47">
        <v>0</v>
      </c>
      <c r="L34" s="47">
        <v>0</v>
      </c>
      <c r="M34" s="48">
        <v>0</v>
      </c>
      <c r="N34" s="49">
        <v>0</v>
      </c>
      <c r="O34" s="47">
        <v>0</v>
      </c>
      <c r="P34" s="47">
        <v>0</v>
      </c>
      <c r="Q34" s="48">
        <v>0</v>
      </c>
    </row>
    <row r="35" spans="1:17" x14ac:dyDescent="0.25">
      <c r="A35" s="16" t="s">
        <v>17</v>
      </c>
      <c r="B35" s="51">
        <v>0.41374528083827722</v>
      </c>
      <c r="C35" s="52">
        <v>0</v>
      </c>
      <c r="D35" s="52">
        <v>0.1643901641319597</v>
      </c>
      <c r="E35" s="53">
        <v>0.24952705682023688</v>
      </c>
      <c r="F35" s="54">
        <v>0</v>
      </c>
      <c r="G35" s="52">
        <v>0</v>
      </c>
      <c r="H35" s="52">
        <v>0</v>
      </c>
      <c r="I35" s="55">
        <v>0</v>
      </c>
      <c r="J35" s="51">
        <v>0</v>
      </c>
      <c r="K35" s="52">
        <v>0</v>
      </c>
      <c r="L35" s="52">
        <v>0</v>
      </c>
      <c r="M35" s="53">
        <v>0</v>
      </c>
      <c r="N35" s="54">
        <v>0</v>
      </c>
      <c r="O35" s="52">
        <v>0</v>
      </c>
      <c r="P35" s="52">
        <v>0</v>
      </c>
      <c r="Q35" s="53">
        <v>0</v>
      </c>
    </row>
    <row r="36" spans="1:17" x14ac:dyDescent="0.25">
      <c r="A36" s="16" t="s">
        <v>18</v>
      </c>
      <c r="B36" s="51">
        <v>5.2392326065182224E-2</v>
      </c>
      <c r="C36" s="52">
        <v>0.32862170234361349</v>
      </c>
      <c r="D36" s="52">
        <v>0.60041140575107366</v>
      </c>
      <c r="E36" s="53">
        <v>0.62564642341165266</v>
      </c>
      <c r="F36" s="54">
        <v>5.6244702981739732E-2</v>
      </c>
      <c r="G36" s="52">
        <v>3.3278147072770992E-2</v>
      </c>
      <c r="H36" s="52">
        <v>9.3986418446125639E-2</v>
      </c>
      <c r="I36" s="55">
        <v>0.10241175621938062</v>
      </c>
      <c r="J36" s="51">
        <v>5.6244702981739732E-2</v>
      </c>
      <c r="K36" s="52">
        <v>3.3278147072770992E-2</v>
      </c>
      <c r="L36" s="52">
        <v>9.3986418446125639E-2</v>
      </c>
      <c r="M36" s="53">
        <v>0.10241175621938062</v>
      </c>
      <c r="N36" s="54">
        <v>0</v>
      </c>
      <c r="O36" s="52">
        <v>0</v>
      </c>
      <c r="P36" s="52">
        <v>0</v>
      </c>
      <c r="Q36" s="53">
        <v>0</v>
      </c>
    </row>
    <row r="37" spans="1:17" x14ac:dyDescent="0.25">
      <c r="A37" s="16" t="s">
        <v>19</v>
      </c>
      <c r="B37" s="46">
        <v>0</v>
      </c>
      <c r="C37" s="47">
        <v>0</v>
      </c>
      <c r="D37" s="47">
        <v>0</v>
      </c>
      <c r="E37" s="48">
        <v>1.6865428107556726E-2</v>
      </c>
      <c r="F37" s="49">
        <v>3.2359966099083134E-2</v>
      </c>
      <c r="G37" s="47">
        <v>2.2462749274120418E-2</v>
      </c>
      <c r="H37" s="47">
        <v>5.3190115933796384E-2</v>
      </c>
      <c r="I37" s="50">
        <v>4.084278373034822E-2</v>
      </c>
      <c r="J37" s="46">
        <v>3.2359966099083134E-2</v>
      </c>
      <c r="K37" s="47">
        <v>2.2462749274120418E-2</v>
      </c>
      <c r="L37" s="47">
        <v>5.181302555363336E-2</v>
      </c>
      <c r="M37" s="48">
        <v>4.084278373034822E-2</v>
      </c>
      <c r="N37" s="49">
        <v>0</v>
      </c>
      <c r="O37" s="47">
        <v>0</v>
      </c>
      <c r="P37" s="47">
        <v>0</v>
      </c>
      <c r="Q37" s="48">
        <v>0</v>
      </c>
    </row>
    <row r="38" spans="1:17" x14ac:dyDescent="0.25">
      <c r="A38" s="16" t="s">
        <v>20</v>
      </c>
      <c r="B38" s="56">
        <v>0.19724169812774481</v>
      </c>
      <c r="C38" s="57">
        <v>6.2396525761445602E-2</v>
      </c>
      <c r="D38" s="57">
        <v>0.41261070515634274</v>
      </c>
      <c r="E38" s="58">
        <v>0.36799144943114742</v>
      </c>
      <c r="F38" s="59">
        <v>0.12635796286308651</v>
      </c>
      <c r="G38" s="57">
        <v>0.17554222580886694</v>
      </c>
      <c r="H38" s="57">
        <v>0.16680007229724494</v>
      </c>
      <c r="I38" s="60">
        <v>0.17739179202285571</v>
      </c>
      <c r="J38" s="56">
        <v>2.2343786116033593E-2</v>
      </c>
      <c r="K38" s="57">
        <v>5.2413081639614313E-2</v>
      </c>
      <c r="L38" s="57">
        <v>3.8730666942084747E-2</v>
      </c>
      <c r="M38" s="58">
        <v>5.5879430476844578E-2</v>
      </c>
      <c r="N38" s="59">
        <v>1.232760613298405E-2</v>
      </c>
      <c r="O38" s="57">
        <v>0</v>
      </c>
      <c r="P38" s="57">
        <v>1.6180811966915402E-2</v>
      </c>
      <c r="Q38" s="58">
        <v>2.9260501776965889E-2</v>
      </c>
    </row>
    <row r="39" spans="1:17" ht="15.75" thickBot="1" x14ac:dyDescent="0.3">
      <c r="A39" s="32" t="s">
        <v>21</v>
      </c>
      <c r="B39" s="61">
        <v>1.2890053162801447</v>
      </c>
      <c r="C39" s="62">
        <v>2.6539322290534866</v>
      </c>
      <c r="D39" s="62">
        <v>3.5327532340106895</v>
      </c>
      <c r="E39" s="63">
        <v>4.6296616144888256</v>
      </c>
      <c r="F39" s="64">
        <v>2.2343786116033593E-2</v>
      </c>
      <c r="G39" s="62">
        <v>3.4110100749590262E-2</v>
      </c>
      <c r="H39" s="62">
        <v>5.3017979636275997E-2</v>
      </c>
      <c r="I39" s="65">
        <v>6.1162576631018976E-2</v>
      </c>
      <c r="J39" s="61">
        <v>0</v>
      </c>
      <c r="K39" s="62">
        <v>0</v>
      </c>
      <c r="L39" s="62">
        <v>0</v>
      </c>
      <c r="M39" s="63">
        <v>0</v>
      </c>
      <c r="N39" s="64">
        <v>0</v>
      </c>
      <c r="O39" s="62">
        <v>3.4110100749590262E-2</v>
      </c>
      <c r="P39" s="62">
        <v>0</v>
      </c>
      <c r="Q39" s="63">
        <v>0</v>
      </c>
    </row>
    <row r="41" spans="1:17" x14ac:dyDescent="0.25">
      <c r="A41" s="66" t="s">
        <v>24</v>
      </c>
    </row>
    <row r="6017" spans="1:2" x14ac:dyDescent="0.25">
      <c r="A6017" t="s">
        <v>25</v>
      </c>
      <c r="B6017">
        <v>2.4974937122957595E-2</v>
      </c>
    </row>
    <row r="6018" spans="1:2" x14ac:dyDescent="0.25">
      <c r="A6018" t="s">
        <v>26</v>
      </c>
    </row>
    <row r="6019" spans="1:2" x14ac:dyDescent="0.25">
      <c r="A6019" t="s">
        <v>27</v>
      </c>
    </row>
    <row r="6020" spans="1:2" x14ac:dyDescent="0.25">
      <c r="A6020" t="s">
        <v>28</v>
      </c>
    </row>
    <row r="6021" spans="1:2" x14ac:dyDescent="0.25">
      <c r="A6021" t="s">
        <v>29</v>
      </c>
    </row>
    <row r="6022" spans="1:2" x14ac:dyDescent="0.25">
      <c r="A6022" t="s">
        <v>30</v>
      </c>
    </row>
  </sheetData>
  <mergeCells count="4">
    <mergeCell ref="B3:E3"/>
    <mergeCell ref="F3:I3"/>
    <mergeCell ref="J3:M3"/>
    <mergeCell ref="N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6022"/>
  <sheetViews>
    <sheetView tabSelected="1" zoomScale="85" zoomScaleNormal="85" workbookViewId="0">
      <selection activeCell="X18" sqref="X18"/>
    </sheetView>
  </sheetViews>
  <sheetFormatPr baseColWidth="10" defaultColWidth="11.42578125" defaultRowHeight="15" x14ac:dyDescent="0.25"/>
  <cols>
    <col min="1" max="1" width="30.7109375" bestFit="1" customWidth="1"/>
    <col min="2" max="21" width="8.7109375" customWidth="1"/>
    <col min="23" max="23" width="20" customWidth="1"/>
  </cols>
  <sheetData>
    <row r="1" spans="1:23" ht="24" customHeight="1" x14ac:dyDescent="0.5">
      <c r="A1" s="1" t="s">
        <v>0</v>
      </c>
    </row>
    <row r="2" spans="1:23" ht="15.75" thickBot="1" x14ac:dyDescent="0.3">
      <c r="A2" t="s">
        <v>1</v>
      </c>
    </row>
    <row r="3" spans="1:23" x14ac:dyDescent="0.25">
      <c r="A3" s="2" t="s">
        <v>2</v>
      </c>
      <c r="B3" s="143" t="s">
        <v>3</v>
      </c>
      <c r="C3" s="144"/>
      <c r="D3" s="144"/>
      <c r="E3" s="144"/>
      <c r="F3" s="145"/>
      <c r="G3" s="143" t="s">
        <v>4</v>
      </c>
      <c r="H3" s="144"/>
      <c r="I3" s="144"/>
      <c r="J3" s="144"/>
      <c r="K3" s="145"/>
      <c r="L3" s="143" t="s">
        <v>5</v>
      </c>
      <c r="M3" s="144"/>
      <c r="N3" s="144"/>
      <c r="O3" s="144"/>
      <c r="P3" s="145"/>
      <c r="Q3" s="144" t="s">
        <v>6</v>
      </c>
      <c r="R3" s="144"/>
      <c r="S3" s="144"/>
      <c r="T3" s="144"/>
      <c r="U3" s="145"/>
    </row>
    <row r="4" spans="1:23" x14ac:dyDescent="0.25">
      <c r="A4" s="3"/>
      <c r="B4" s="4" t="s">
        <v>65</v>
      </c>
      <c r="C4" s="4" t="s">
        <v>67</v>
      </c>
      <c r="D4" s="4" t="s">
        <v>68</v>
      </c>
      <c r="E4" s="4" t="s">
        <v>69</v>
      </c>
      <c r="F4" s="7" t="s">
        <v>66</v>
      </c>
      <c r="G4" s="4" t="s">
        <v>65</v>
      </c>
      <c r="H4" s="4" t="s">
        <v>67</v>
      </c>
      <c r="I4" s="4" t="s">
        <v>68</v>
      </c>
      <c r="J4" s="4" t="s">
        <v>69</v>
      </c>
      <c r="K4" s="7" t="s">
        <v>66</v>
      </c>
      <c r="L4" s="4" t="s">
        <v>65</v>
      </c>
      <c r="M4" s="4" t="s">
        <v>67</v>
      </c>
      <c r="N4" s="4" t="s">
        <v>68</v>
      </c>
      <c r="O4" s="4" t="s">
        <v>69</v>
      </c>
      <c r="P4" s="7" t="s">
        <v>66</v>
      </c>
      <c r="Q4" s="4" t="s">
        <v>65</v>
      </c>
      <c r="R4" s="4" t="s">
        <v>67</v>
      </c>
      <c r="S4" s="4" t="s">
        <v>68</v>
      </c>
      <c r="T4" s="4" t="s">
        <v>69</v>
      </c>
      <c r="U4" s="7" t="s">
        <v>66</v>
      </c>
      <c r="W4" s="156" t="s">
        <v>70</v>
      </c>
    </row>
    <row r="5" spans="1:23" x14ac:dyDescent="0.25">
      <c r="A5" s="10" t="s">
        <v>11</v>
      </c>
      <c r="B5" s="11"/>
      <c r="C5" s="12"/>
      <c r="D5" s="12"/>
      <c r="E5" s="15"/>
      <c r="F5" s="13"/>
      <c r="G5" s="14"/>
      <c r="H5" s="12"/>
      <c r="I5" s="12"/>
      <c r="J5" s="15"/>
      <c r="K5" s="15"/>
      <c r="L5" s="11"/>
      <c r="M5" s="12"/>
      <c r="N5" s="12"/>
      <c r="O5" s="15"/>
      <c r="P5" s="13"/>
      <c r="Q5" s="14"/>
      <c r="R5" s="12"/>
      <c r="S5" s="12"/>
      <c r="T5" s="15"/>
      <c r="U5" s="13"/>
    </row>
    <row r="6" spans="1:23" x14ac:dyDescent="0.25">
      <c r="A6" s="16" t="s">
        <v>12</v>
      </c>
      <c r="B6" s="17">
        <v>0.76962179431460853</v>
      </c>
      <c r="C6" s="18">
        <v>0.87327465046130559</v>
      </c>
      <c r="D6" s="18">
        <v>0.75719222907002914</v>
      </c>
      <c r="E6" s="18">
        <v>0.75719222907002914</v>
      </c>
      <c r="F6" s="19">
        <v>0.78891838404618553</v>
      </c>
      <c r="G6" s="20">
        <v>2.5250546785207182</v>
      </c>
      <c r="H6" s="18">
        <v>2.5035860439701638</v>
      </c>
      <c r="I6" s="18">
        <v>2.4238953101760483</v>
      </c>
      <c r="J6" s="18">
        <v>0.75719222907002914</v>
      </c>
      <c r="K6" s="21">
        <v>2.3782881874352575</v>
      </c>
      <c r="L6" s="17">
        <v>0</v>
      </c>
      <c r="M6" s="18">
        <v>0</v>
      </c>
      <c r="N6" s="18">
        <v>0</v>
      </c>
      <c r="O6" s="18">
        <v>0.75719222907002914</v>
      </c>
      <c r="P6" s="19">
        <v>0</v>
      </c>
      <c r="Q6" s="20">
        <v>0</v>
      </c>
      <c r="R6" s="18">
        <v>0</v>
      </c>
      <c r="S6" s="18">
        <v>0</v>
      </c>
      <c r="T6" s="18">
        <v>0.75719222907002914</v>
      </c>
      <c r="U6" s="19">
        <v>0</v>
      </c>
    </row>
    <row r="7" spans="1:23" x14ac:dyDescent="0.25">
      <c r="A7" s="16" t="s">
        <v>13</v>
      </c>
      <c r="B7" s="17">
        <v>1.6937070947794193</v>
      </c>
      <c r="C7" s="18">
        <v>2.2342944401729716</v>
      </c>
      <c r="D7" s="18">
        <v>1.1697093284530784</v>
      </c>
      <c r="E7" s="18">
        <v>1.1697093284530784</v>
      </c>
      <c r="F7" s="19">
        <v>1.5398087220040748</v>
      </c>
      <c r="G7" s="20">
        <v>0.71194618450943936</v>
      </c>
      <c r="H7" s="18">
        <v>0.70293475202774569</v>
      </c>
      <c r="I7" s="18">
        <v>0.49505499528779157</v>
      </c>
      <c r="J7" s="18">
        <v>1.1697093284530784</v>
      </c>
      <c r="K7" s="21">
        <v>0.65115088139142585</v>
      </c>
      <c r="L7" s="17">
        <v>0.17810708718752416</v>
      </c>
      <c r="M7" s="18">
        <v>0.18053628497443755</v>
      </c>
      <c r="N7" s="18">
        <v>0</v>
      </c>
      <c r="O7" s="18">
        <v>1.1697093284530784</v>
      </c>
      <c r="P7" s="19">
        <v>0.17287291629915755</v>
      </c>
      <c r="Q7" s="20">
        <v>0</v>
      </c>
      <c r="R7" s="18">
        <v>0</v>
      </c>
      <c r="S7" s="18">
        <v>0</v>
      </c>
      <c r="T7" s="18">
        <v>1.1697093284530784</v>
      </c>
      <c r="U7" s="19">
        <v>0</v>
      </c>
    </row>
    <row r="8" spans="1:23" x14ac:dyDescent="0.25">
      <c r="A8" s="16" t="s">
        <v>14</v>
      </c>
      <c r="B8" s="17">
        <v>3.0546463472135703</v>
      </c>
      <c r="C8" s="18">
        <v>3.6715623408781499</v>
      </c>
      <c r="D8" s="18">
        <v>3.4461303129895828</v>
      </c>
      <c r="E8" s="18">
        <v>3.4461303129895828</v>
      </c>
      <c r="F8" s="19">
        <v>4.5119557388509426</v>
      </c>
      <c r="G8" s="20">
        <v>4.2184724747557434</v>
      </c>
      <c r="H8" s="18">
        <v>2.2329052499431961</v>
      </c>
      <c r="I8" s="18">
        <v>3.5444067234236245</v>
      </c>
      <c r="J8" s="18">
        <v>3.4461303129895828</v>
      </c>
      <c r="K8" s="21">
        <v>2.5244557479676524</v>
      </c>
      <c r="L8" s="17">
        <v>1.7089128016052386</v>
      </c>
      <c r="M8" s="18">
        <v>0.49474054377311438</v>
      </c>
      <c r="N8" s="18">
        <v>1.3124618920469162</v>
      </c>
      <c r="O8" s="18">
        <v>3.4461303129895828</v>
      </c>
      <c r="P8" s="19">
        <v>0.48041629617147519</v>
      </c>
      <c r="Q8" s="20">
        <v>0.62227678568101952</v>
      </c>
      <c r="R8" s="18">
        <v>0.36115349365158045</v>
      </c>
      <c r="S8" s="18">
        <v>0.42679038271672676</v>
      </c>
      <c r="T8" s="18">
        <v>3.4461303129895828</v>
      </c>
      <c r="U8" s="19">
        <v>0.51161605814129596</v>
      </c>
    </row>
    <row r="9" spans="1:23" x14ac:dyDescent="0.25">
      <c r="A9" s="16" t="s">
        <v>15</v>
      </c>
      <c r="B9" s="17">
        <v>0.4383618110492144</v>
      </c>
      <c r="C9" s="18">
        <v>1.0671633463821306</v>
      </c>
      <c r="D9" s="18">
        <v>0.84398562989302583</v>
      </c>
      <c r="E9" s="18">
        <v>0.84398562989302583</v>
      </c>
      <c r="F9" s="19">
        <v>0.77088896574760402</v>
      </c>
      <c r="G9" s="20">
        <v>3.1102442674726349</v>
      </c>
      <c r="H9" s="18">
        <v>3.3722300603322166</v>
      </c>
      <c r="I9" s="18">
        <v>3.5653550642523091</v>
      </c>
      <c r="J9" s="18">
        <v>0.84398562989302583</v>
      </c>
      <c r="K9" s="21">
        <v>3.2593197014357083</v>
      </c>
      <c r="L9" s="17">
        <v>2.0202988515329952</v>
      </c>
      <c r="M9" s="18">
        <v>2.5473612713725116</v>
      </c>
      <c r="N9" s="18">
        <v>2.3124058581168554</v>
      </c>
      <c r="O9" s="18">
        <v>0.84398562989302583</v>
      </c>
      <c r="P9" s="19">
        <v>2.3142386710019718</v>
      </c>
      <c r="Q9" s="20">
        <v>0.78093073741366137</v>
      </c>
      <c r="R9" s="18">
        <v>0.42863487018534319</v>
      </c>
      <c r="S9" s="18">
        <v>0.99560746325426541</v>
      </c>
      <c r="T9" s="18">
        <v>0.84398562989302583</v>
      </c>
      <c r="U9" s="19">
        <v>0.78474213783069069</v>
      </c>
    </row>
    <row r="10" spans="1:23" x14ac:dyDescent="0.25">
      <c r="A10" s="16" t="s">
        <v>16</v>
      </c>
      <c r="B10" s="17">
        <v>2.2142472256817509</v>
      </c>
      <c r="C10" s="18">
        <v>2.4839800291091549</v>
      </c>
      <c r="D10" s="18">
        <v>2.3845999071473334</v>
      </c>
      <c r="E10" s="18">
        <v>2.3845999071473334</v>
      </c>
      <c r="F10" s="19">
        <v>2.4149854580273988</v>
      </c>
      <c r="G10" s="20">
        <v>1.1964511133895563</v>
      </c>
      <c r="H10" s="18">
        <v>2.1416188175302677</v>
      </c>
      <c r="I10" s="18">
        <v>3.2976362445902234</v>
      </c>
      <c r="J10" s="18">
        <v>2.3845999071473334</v>
      </c>
      <c r="K10" s="21">
        <v>1.6341743401094961</v>
      </c>
      <c r="L10" s="17">
        <v>0.83711602138407171</v>
      </c>
      <c r="M10" s="18">
        <v>1.5163033836807642</v>
      </c>
      <c r="N10" s="18">
        <v>0.94003459814803914</v>
      </c>
      <c r="O10" s="18">
        <v>2.3845999071473334</v>
      </c>
      <c r="P10" s="19">
        <v>1.3272630521726041</v>
      </c>
      <c r="Q10" s="20">
        <v>0.28353010675160117</v>
      </c>
      <c r="R10" s="18">
        <v>0.53981504618001008</v>
      </c>
      <c r="S10" s="18">
        <v>2.2870659774396347</v>
      </c>
      <c r="T10" s="18">
        <v>2.3845999071473334</v>
      </c>
      <c r="U10" s="19">
        <v>0.1758579123286583</v>
      </c>
    </row>
    <row r="11" spans="1:23" x14ac:dyDescent="0.25">
      <c r="A11" s="16" t="s">
        <v>17</v>
      </c>
      <c r="B11" s="22">
        <v>0.57912308614219199</v>
      </c>
      <c r="C11" s="23">
        <v>0.75250501569605133</v>
      </c>
      <c r="D11" s="23">
        <v>0.79165371911814975</v>
      </c>
      <c r="E11" s="23">
        <v>0.79165371911814975</v>
      </c>
      <c r="F11" s="24">
        <v>1.0317347041229972</v>
      </c>
      <c r="G11" s="25">
        <v>3.2793874830952121</v>
      </c>
      <c r="H11" s="23">
        <v>2.7780432774567156</v>
      </c>
      <c r="I11" s="23">
        <v>1.7938105892829646</v>
      </c>
      <c r="J11" s="23">
        <v>0.79165371911814975</v>
      </c>
      <c r="K11" s="26">
        <v>2.9605938983615832</v>
      </c>
      <c r="L11" s="22">
        <v>0.34528219604596394</v>
      </c>
      <c r="M11" s="23">
        <v>0.33212885894791816</v>
      </c>
      <c r="N11" s="23">
        <v>0.6991146597513016</v>
      </c>
      <c r="O11" s="23">
        <v>0.79165371911814975</v>
      </c>
      <c r="P11" s="24">
        <v>0.4120806044904467</v>
      </c>
      <c r="Q11" s="25">
        <v>2.1349575079612984</v>
      </c>
      <c r="R11" s="23">
        <v>1.990561239146895</v>
      </c>
      <c r="S11" s="23">
        <v>0.3040868756033045</v>
      </c>
      <c r="T11" s="23">
        <v>0.79165371911814975</v>
      </c>
      <c r="U11" s="24">
        <v>2.1759553475035873</v>
      </c>
    </row>
    <row r="12" spans="1:23" x14ac:dyDescent="0.25">
      <c r="A12" s="16" t="s">
        <v>18</v>
      </c>
      <c r="B12" s="22">
        <v>0.8397240915948998</v>
      </c>
      <c r="C12" s="23">
        <v>0.33367090506058172</v>
      </c>
      <c r="D12" s="23">
        <v>0.42559514451250252</v>
      </c>
      <c r="E12" s="23">
        <v>0.42559514451250252</v>
      </c>
      <c r="F12" s="24">
        <v>0.42265281776490371</v>
      </c>
      <c r="G12" s="25">
        <v>2.3501254920102537</v>
      </c>
      <c r="H12" s="23">
        <v>1.2065634158146674</v>
      </c>
      <c r="I12" s="23">
        <v>1.5559862243760556</v>
      </c>
      <c r="J12" s="23">
        <v>0.42559514451250252</v>
      </c>
      <c r="K12" s="26">
        <v>1.5937405394308515</v>
      </c>
      <c r="L12" s="22">
        <v>1.466870736106558</v>
      </c>
      <c r="M12" s="23">
        <v>0.45343798506454158</v>
      </c>
      <c r="N12" s="23">
        <v>0.55802670679288657</v>
      </c>
      <c r="O12" s="23">
        <v>0.42559514451250252</v>
      </c>
      <c r="P12" s="24">
        <v>0.70926317307339937</v>
      </c>
      <c r="Q12" s="25">
        <v>0.63947689913864858</v>
      </c>
      <c r="R12" s="23">
        <v>8.4075231349626633E-2</v>
      </c>
      <c r="S12" s="23">
        <v>0.67599702908019743</v>
      </c>
      <c r="T12" s="23">
        <v>0.42559514451250252</v>
      </c>
      <c r="U12" s="24">
        <v>0.11762934955488415</v>
      </c>
    </row>
    <row r="13" spans="1:23" x14ac:dyDescent="0.25">
      <c r="A13" s="16" t="s">
        <v>19</v>
      </c>
      <c r="B13" s="17">
        <v>1.0370914485410433E-2</v>
      </c>
      <c r="C13" s="18">
        <v>0.23824837228715651</v>
      </c>
      <c r="D13" s="18">
        <v>0.24775699168658347</v>
      </c>
      <c r="E13" s="18">
        <v>0.24775699168658347</v>
      </c>
      <c r="F13" s="19">
        <v>0.1612162108411779</v>
      </c>
      <c r="G13" s="20">
        <v>0.11114324078278399</v>
      </c>
      <c r="H13" s="18">
        <v>0.83542483640149556</v>
      </c>
      <c r="I13" s="18">
        <v>0.88251986037291685</v>
      </c>
      <c r="J13" s="18">
        <v>0.24775699168658347</v>
      </c>
      <c r="K13" s="21">
        <v>0.66232347630354449</v>
      </c>
      <c r="L13" s="17">
        <v>4.2509352780858149E-2</v>
      </c>
      <c r="M13" s="18">
        <v>0.26630641831961571</v>
      </c>
      <c r="N13" s="18">
        <v>0.82323147633123051</v>
      </c>
      <c r="O13" s="18">
        <v>0.24775699168658347</v>
      </c>
      <c r="P13" s="19">
        <v>5.3750011719597549E-2</v>
      </c>
      <c r="Q13" s="20">
        <v>1.8488806973567713E-2</v>
      </c>
      <c r="R13" s="18">
        <v>0.52673687667056868</v>
      </c>
      <c r="S13" s="18">
        <v>2.1750012326218492E-2</v>
      </c>
      <c r="T13" s="18">
        <v>0.24775699168658347</v>
      </c>
      <c r="U13" s="19">
        <v>0.54945172842315859</v>
      </c>
    </row>
    <row r="14" spans="1:23" x14ac:dyDescent="0.25">
      <c r="A14" s="16" t="s">
        <v>20</v>
      </c>
      <c r="B14" s="27">
        <v>0.17209756742442284</v>
      </c>
      <c r="C14" s="28">
        <v>0.12063476192741199</v>
      </c>
      <c r="D14" s="28">
        <v>0.16485564367803726</v>
      </c>
      <c r="E14" s="28">
        <v>0.16485564367803726</v>
      </c>
      <c r="F14" s="29">
        <v>0.18303818075231224</v>
      </c>
      <c r="G14" s="30">
        <v>0.20426668889882149</v>
      </c>
      <c r="H14" s="28">
        <v>0.773976771480545</v>
      </c>
      <c r="I14" s="28">
        <v>0.14464355296820119</v>
      </c>
      <c r="J14" s="28">
        <v>0.16485564367803726</v>
      </c>
      <c r="K14" s="31">
        <v>0.87609844867832587</v>
      </c>
      <c r="L14" s="27">
        <v>6.5403387589522008E-2</v>
      </c>
      <c r="M14" s="28">
        <v>0.62243365088093994</v>
      </c>
      <c r="N14" s="28">
        <v>3.2438619481805361E-2</v>
      </c>
      <c r="O14" s="28">
        <v>0.16485564367803726</v>
      </c>
      <c r="P14" s="29">
        <v>0.75172854682877943</v>
      </c>
      <c r="Q14" s="30">
        <v>2.9521601462062241E-2</v>
      </c>
      <c r="R14" s="28">
        <v>5.4681944222528672E-2</v>
      </c>
      <c r="S14" s="28">
        <v>2.3665924130557146E-2</v>
      </c>
      <c r="T14" s="28">
        <v>0.16485564367803726</v>
      </c>
      <c r="U14" s="29">
        <v>3.9672753532313122E-2</v>
      </c>
    </row>
    <row r="15" spans="1:23" ht="15.75" thickBot="1" x14ac:dyDescent="0.3">
      <c r="A15" s="32" t="s">
        <v>21</v>
      </c>
      <c r="B15" s="33">
        <v>4.0230030915932781E-2</v>
      </c>
      <c r="C15" s="34">
        <v>5.3468088681948002E-2</v>
      </c>
      <c r="D15" s="34">
        <v>5.9780602033695208E-2</v>
      </c>
      <c r="E15" s="34">
        <v>5.9780602033695208E-2</v>
      </c>
      <c r="F15" s="35">
        <v>5.8919847265025402E-2</v>
      </c>
      <c r="G15" s="36">
        <v>6.7296978061921545E-2</v>
      </c>
      <c r="H15" s="34">
        <v>5.4915723808121986E-2</v>
      </c>
      <c r="I15" s="34">
        <v>7.6149446354448716E-2</v>
      </c>
      <c r="J15" s="34">
        <v>5.9780602033695208E-2</v>
      </c>
      <c r="K15" s="37">
        <v>7.6428159670354961E-2</v>
      </c>
      <c r="L15" s="33">
        <v>4.763344366566153E-2</v>
      </c>
      <c r="M15" s="34">
        <v>4.8383382695293395E-2</v>
      </c>
      <c r="N15" s="34">
        <v>5.6059890925323722E-2</v>
      </c>
      <c r="O15" s="34">
        <v>5.9780602033695208E-2</v>
      </c>
      <c r="P15" s="35">
        <v>5.3244760975227373E-2</v>
      </c>
      <c r="Q15" s="36">
        <v>1.3071034233091257E-2</v>
      </c>
      <c r="R15" s="34">
        <v>2.7019525181073531E-3</v>
      </c>
      <c r="S15" s="34">
        <v>1.2188106692424275E-2</v>
      </c>
      <c r="T15" s="34">
        <v>5.9780602033695208E-2</v>
      </c>
      <c r="U15" s="35">
        <v>1.7089736474847166E-2</v>
      </c>
    </row>
    <row r="16" spans="1:23" ht="15.75" thickBot="1" x14ac:dyDescent="0.3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25">
      <c r="A17" s="40" t="s">
        <v>22</v>
      </c>
      <c r="B17" s="41"/>
      <c r="C17" s="42"/>
      <c r="D17" s="42"/>
      <c r="E17" s="42"/>
      <c r="F17" s="43"/>
      <c r="G17" s="44"/>
      <c r="H17" s="42"/>
      <c r="I17" s="42"/>
      <c r="J17" s="42"/>
      <c r="K17" s="45"/>
      <c r="L17" s="41"/>
      <c r="M17" s="42"/>
      <c r="N17" s="42"/>
      <c r="O17" s="42"/>
      <c r="P17" s="43"/>
      <c r="Q17" s="44"/>
      <c r="R17" s="42"/>
      <c r="S17" s="42"/>
      <c r="T17" s="42"/>
      <c r="U17" s="43"/>
    </row>
    <row r="18" spans="1:21" x14ac:dyDescent="0.25">
      <c r="A18" s="16" t="s">
        <v>12</v>
      </c>
      <c r="B18" s="46">
        <v>5.0766152403437514</v>
      </c>
      <c r="C18" s="47">
        <v>5.1776648422567755</v>
      </c>
      <c r="D18" s="47">
        <v>4.9825929287838653</v>
      </c>
      <c r="E18" s="47">
        <v>4.9825929287838653</v>
      </c>
      <c r="F18" s="48">
        <v>5.1479628390402938</v>
      </c>
      <c r="G18" s="49">
        <v>0</v>
      </c>
      <c r="H18" s="47">
        <v>0</v>
      </c>
      <c r="I18" s="47">
        <v>0</v>
      </c>
      <c r="J18" s="47">
        <v>4.9825929287838653</v>
      </c>
      <c r="K18" s="50">
        <v>0</v>
      </c>
      <c r="L18" s="46">
        <v>0</v>
      </c>
      <c r="M18" s="47">
        <v>0</v>
      </c>
      <c r="N18" s="47">
        <v>0</v>
      </c>
      <c r="O18" s="47">
        <v>4.9825929287838653</v>
      </c>
      <c r="P18" s="48">
        <v>0</v>
      </c>
      <c r="Q18" s="49">
        <v>0</v>
      </c>
      <c r="R18" s="47">
        <v>0</v>
      </c>
      <c r="S18" s="47">
        <v>0</v>
      </c>
      <c r="T18" s="47">
        <v>4.9825929287838653</v>
      </c>
      <c r="U18" s="48">
        <v>0</v>
      </c>
    </row>
    <row r="19" spans="1:21" x14ac:dyDescent="0.25">
      <c r="A19" s="16" t="s">
        <v>13</v>
      </c>
      <c r="B19" s="46">
        <v>4.3495553985453457</v>
      </c>
      <c r="C19" s="47">
        <v>4.1106183856674408</v>
      </c>
      <c r="D19" s="47">
        <v>4.2733223788176957</v>
      </c>
      <c r="E19" s="47">
        <v>4.2733223788176957</v>
      </c>
      <c r="F19" s="48">
        <v>5.0289488064830561</v>
      </c>
      <c r="G19" s="49">
        <v>0.13792088938437841</v>
      </c>
      <c r="H19" s="47">
        <v>0.13516506232428879</v>
      </c>
      <c r="I19" s="47">
        <v>0.13112625001043626</v>
      </c>
      <c r="J19" s="47">
        <v>4.2733223788176957</v>
      </c>
      <c r="K19" s="50">
        <v>0.12703990892125996</v>
      </c>
      <c r="L19" s="46">
        <v>0</v>
      </c>
      <c r="M19" s="47">
        <v>0</v>
      </c>
      <c r="N19" s="47">
        <v>0</v>
      </c>
      <c r="O19" s="47">
        <v>4.2733223788176957</v>
      </c>
      <c r="P19" s="48">
        <v>0</v>
      </c>
      <c r="Q19" s="49">
        <v>0</v>
      </c>
      <c r="R19" s="47">
        <v>0</v>
      </c>
      <c r="S19" s="47">
        <v>0</v>
      </c>
      <c r="T19" s="47">
        <v>4.2733223788176957</v>
      </c>
      <c r="U19" s="48">
        <v>0</v>
      </c>
    </row>
    <row r="20" spans="1:21" x14ac:dyDescent="0.25">
      <c r="A20" s="16" t="s">
        <v>14</v>
      </c>
      <c r="B20" s="46">
        <v>12.377861770788501</v>
      </c>
      <c r="C20" s="47">
        <v>13.251597995861561</v>
      </c>
      <c r="D20" s="47">
        <v>10.322324279111445</v>
      </c>
      <c r="E20" s="47">
        <v>10.322324279111445</v>
      </c>
      <c r="F20" s="48">
        <v>9.509943667607331</v>
      </c>
      <c r="G20" s="49">
        <v>1.1696515482315684</v>
      </c>
      <c r="H20" s="47">
        <v>0.94845277027460206</v>
      </c>
      <c r="I20" s="47">
        <v>1.1200908472417452</v>
      </c>
      <c r="J20" s="47">
        <v>10.322324279111445</v>
      </c>
      <c r="K20" s="50">
        <v>0.83932401636162579</v>
      </c>
      <c r="L20" s="46">
        <v>4.3039733445581166E-2</v>
      </c>
      <c r="M20" s="47">
        <v>7.9498546385511348E-2</v>
      </c>
      <c r="N20" s="47">
        <v>5.5681900737367479E-2</v>
      </c>
      <c r="O20" s="47">
        <v>10.322324279111445</v>
      </c>
      <c r="P20" s="48">
        <v>8.1877045836104417E-2</v>
      </c>
      <c r="Q20" s="49">
        <v>0.13386632645157848</v>
      </c>
      <c r="R20" s="47">
        <v>2.5895584865721051E-3</v>
      </c>
      <c r="S20" s="47">
        <v>0.12755403504733331</v>
      </c>
      <c r="T20" s="47">
        <v>10.322324279111445</v>
      </c>
      <c r="U20" s="48">
        <v>2.2514311412311023E-3</v>
      </c>
    </row>
    <row r="21" spans="1:21" x14ac:dyDescent="0.25">
      <c r="A21" s="16" t="s">
        <v>15</v>
      </c>
      <c r="B21" s="46">
        <v>12.956884040771282</v>
      </c>
      <c r="C21" s="47">
        <v>13.776374720622156</v>
      </c>
      <c r="D21" s="47">
        <v>13.881700037038886</v>
      </c>
      <c r="E21" s="47">
        <v>13.881700037038886</v>
      </c>
      <c r="F21" s="48">
        <v>14.091224459429533</v>
      </c>
      <c r="G21" s="49">
        <v>1.3022423311010445</v>
      </c>
      <c r="H21" s="47">
        <v>1.0320874170206105</v>
      </c>
      <c r="I21" s="47">
        <v>1.1527589607662385</v>
      </c>
      <c r="J21" s="47">
        <v>13.881700037038886</v>
      </c>
      <c r="K21" s="50">
        <v>1.1703763539861129</v>
      </c>
      <c r="L21" s="46">
        <v>0.29614965992298614</v>
      </c>
      <c r="M21" s="47">
        <v>0.28415908628867442</v>
      </c>
      <c r="N21" s="47">
        <v>0.27200859292155638</v>
      </c>
      <c r="O21" s="47">
        <v>13.881700037038886</v>
      </c>
      <c r="P21" s="48">
        <v>0.26361299036024916</v>
      </c>
      <c r="Q21" s="49">
        <v>0.70289903003019705</v>
      </c>
      <c r="R21" s="47">
        <v>0.45328962494291508</v>
      </c>
      <c r="S21" s="47">
        <v>0.61788103768192493</v>
      </c>
      <c r="T21" s="47">
        <v>13.881700037038886</v>
      </c>
      <c r="U21" s="48">
        <v>0.44176778525693339</v>
      </c>
    </row>
    <row r="22" spans="1:21" x14ac:dyDescent="0.25">
      <c r="A22" s="16" t="s">
        <v>16</v>
      </c>
      <c r="B22" s="46">
        <v>3.1465994512181945</v>
      </c>
      <c r="C22" s="47">
        <v>2.643759384339663</v>
      </c>
      <c r="D22" s="47">
        <v>2.3633234209906426</v>
      </c>
      <c r="E22" s="47">
        <v>2.3633234209906426</v>
      </c>
      <c r="F22" s="48">
        <v>1.9940661365402508</v>
      </c>
      <c r="G22" s="49">
        <v>0.93410116673664623</v>
      </c>
      <c r="H22" s="47">
        <v>0.71320307074880585</v>
      </c>
      <c r="I22" s="47">
        <v>0.88432985184986113</v>
      </c>
      <c r="J22" s="47">
        <v>2.3633234209906426</v>
      </c>
      <c r="K22" s="50">
        <v>0.85231044030583492</v>
      </c>
      <c r="L22" s="46">
        <v>0.10766289162749412</v>
      </c>
      <c r="M22" s="47">
        <v>4.4957612614099049E-6</v>
      </c>
      <c r="N22" s="47">
        <v>0.12851251016679377</v>
      </c>
      <c r="O22" s="47">
        <v>2.3633234209906426</v>
      </c>
      <c r="P22" s="48">
        <v>1.7473431077789366E-2</v>
      </c>
      <c r="Q22" s="49">
        <v>0.50209954035282933</v>
      </c>
      <c r="R22" s="47">
        <v>0.24242493449900629</v>
      </c>
      <c r="S22" s="47">
        <v>0.52810836804231698</v>
      </c>
      <c r="T22" s="47">
        <v>2.3633234209906426</v>
      </c>
      <c r="U22" s="48">
        <v>0.37844654866228999</v>
      </c>
    </row>
    <row r="23" spans="1:21" x14ac:dyDescent="0.25">
      <c r="A23" s="16" t="s">
        <v>17</v>
      </c>
      <c r="B23" s="51">
        <v>9.3209273350874469</v>
      </c>
      <c r="C23" s="52">
        <v>9.8588223065647025</v>
      </c>
      <c r="D23" s="52">
        <v>8.712960440336138</v>
      </c>
      <c r="E23" s="52">
        <v>8.712960440336138</v>
      </c>
      <c r="F23" s="53">
        <v>9.4648600802665843</v>
      </c>
      <c r="G23" s="54">
        <v>3.0393091410493902</v>
      </c>
      <c r="H23" s="52">
        <v>2.7692046108167836</v>
      </c>
      <c r="I23" s="52">
        <v>2.7837720837132793</v>
      </c>
      <c r="J23" s="52">
        <v>8.712960440336138</v>
      </c>
      <c r="K23" s="55">
        <v>2.6738936972094232</v>
      </c>
      <c r="L23" s="51">
        <v>0.3202140388430636</v>
      </c>
      <c r="M23" s="52">
        <v>0.19955785087146286</v>
      </c>
      <c r="N23" s="52">
        <v>0.13742227888290526</v>
      </c>
      <c r="O23" s="52">
        <v>8.712960440336138</v>
      </c>
      <c r="P23" s="53">
        <v>0.20148088993174898</v>
      </c>
      <c r="Q23" s="54">
        <v>1.9620227280826437</v>
      </c>
      <c r="R23" s="52">
        <v>2.0975333826008824</v>
      </c>
      <c r="S23" s="52">
        <v>1.8213685662279724</v>
      </c>
      <c r="T23" s="52">
        <v>8.712960440336138</v>
      </c>
      <c r="U23" s="53">
        <v>1.9399503993864438</v>
      </c>
    </row>
    <row r="24" spans="1:21" x14ac:dyDescent="0.25">
      <c r="A24" s="16" t="s">
        <v>18</v>
      </c>
      <c r="B24" s="51">
        <v>4.0625624758835697</v>
      </c>
      <c r="C24" s="52">
        <v>1.3500456364725646</v>
      </c>
      <c r="D24" s="52">
        <v>4.4290969120735424</v>
      </c>
      <c r="E24" s="52">
        <v>4.4290969120735424</v>
      </c>
      <c r="F24" s="53">
        <v>3.6855092744112028</v>
      </c>
      <c r="G24" s="54">
        <v>1.7946985866407281</v>
      </c>
      <c r="H24" s="52">
        <v>1.4868156855671766</v>
      </c>
      <c r="I24" s="52">
        <v>1.9542726162433017</v>
      </c>
      <c r="J24" s="52">
        <v>4.4290969120735424</v>
      </c>
      <c r="K24" s="55">
        <v>1.8548399601883554</v>
      </c>
      <c r="L24" s="51">
        <v>4.2710985099678474E-2</v>
      </c>
      <c r="M24" s="52">
        <v>0.20750635678163559</v>
      </c>
      <c r="N24" s="52">
        <v>0.16029172368884032</v>
      </c>
      <c r="O24" s="52">
        <v>4.4290969120735424</v>
      </c>
      <c r="P24" s="53">
        <v>0.16397077870692825</v>
      </c>
      <c r="Q24" s="54">
        <v>0.93209799348227906</v>
      </c>
      <c r="R24" s="52">
        <v>0.2551164685399665</v>
      </c>
      <c r="S24" s="52">
        <v>1.060005983875437</v>
      </c>
      <c r="T24" s="52">
        <v>4.4290969120735424</v>
      </c>
      <c r="U24" s="53">
        <v>0.94811253489995739</v>
      </c>
    </row>
    <row r="25" spans="1:21" x14ac:dyDescent="0.25">
      <c r="A25" s="16" t="s">
        <v>19</v>
      </c>
      <c r="B25" s="46">
        <v>0.77525434930774151</v>
      </c>
      <c r="C25" s="47">
        <v>1.7505685114903116</v>
      </c>
      <c r="D25" s="47">
        <v>0.80674425046809506</v>
      </c>
      <c r="E25" s="47">
        <v>0.80674425046809506</v>
      </c>
      <c r="F25" s="48">
        <v>0.82624880358367803</v>
      </c>
      <c r="G25" s="49">
        <v>0.26370438983802919</v>
      </c>
      <c r="H25" s="47">
        <v>0.53838988986014313</v>
      </c>
      <c r="I25" s="47">
        <v>0.10251218509523213</v>
      </c>
      <c r="J25" s="47">
        <v>0.80674425046809506</v>
      </c>
      <c r="K25" s="50">
        <v>0.25029149426966907</v>
      </c>
      <c r="L25" s="46">
        <v>2.0829495196394918E-2</v>
      </c>
      <c r="M25" s="47">
        <v>4.3518969010447875E-3</v>
      </c>
      <c r="N25" s="47">
        <v>1.4815346185636629E-2</v>
      </c>
      <c r="O25" s="47">
        <v>0.80674425046809506</v>
      </c>
      <c r="P25" s="48">
        <v>1.6430162281359743E-2</v>
      </c>
      <c r="Q25" s="49">
        <v>4.1054093436328876E-2</v>
      </c>
      <c r="R25" s="47">
        <v>0.4533930274519275</v>
      </c>
      <c r="S25" s="47">
        <v>2.6050169931511918E-2</v>
      </c>
      <c r="T25" s="47">
        <v>0.80674425046809506</v>
      </c>
      <c r="U25" s="48">
        <v>2.4765742553542122E-2</v>
      </c>
    </row>
    <row r="26" spans="1:21" x14ac:dyDescent="0.25">
      <c r="A26" s="16" t="s">
        <v>20</v>
      </c>
      <c r="B26" s="56">
        <v>0.87887144462499311</v>
      </c>
      <c r="C26" s="57">
        <v>0.64109106011579109</v>
      </c>
      <c r="D26" s="57">
        <v>0.57499057412929655</v>
      </c>
      <c r="E26" s="57">
        <v>0.57499057412929655</v>
      </c>
      <c r="F26" s="58">
        <v>0.91302826145406879</v>
      </c>
      <c r="G26" s="59">
        <v>0.23738698892069857</v>
      </c>
      <c r="H26" s="57">
        <v>0.24287451062514728</v>
      </c>
      <c r="I26" s="57">
        <v>0.42062727347079193</v>
      </c>
      <c r="J26" s="57">
        <v>0.57499057412929655</v>
      </c>
      <c r="K26" s="60">
        <v>0.27678333403148836</v>
      </c>
      <c r="L26" s="56">
        <v>5.1210225669082884E-2</v>
      </c>
      <c r="M26" s="57">
        <v>4.6544616339376746E-2</v>
      </c>
      <c r="N26" s="57">
        <v>6.6094284294063235E-2</v>
      </c>
      <c r="O26" s="57">
        <v>0.57499057412929655</v>
      </c>
      <c r="P26" s="58">
        <v>6.4402557748389586E-2</v>
      </c>
      <c r="Q26" s="59">
        <v>4.8080541416089202E-2</v>
      </c>
      <c r="R26" s="57">
        <v>4.9835513582728794E-2</v>
      </c>
      <c r="S26" s="57">
        <v>4.8901961349547919E-2</v>
      </c>
      <c r="T26" s="57">
        <v>0.57499057412929655</v>
      </c>
      <c r="U26" s="58">
        <v>4.4122765318502295E-2</v>
      </c>
    </row>
    <row r="27" spans="1:21" ht="15.75" thickBot="1" x14ac:dyDescent="0.3">
      <c r="A27" s="32" t="s">
        <v>21</v>
      </c>
      <c r="B27" s="61">
        <v>1.0377270286764553</v>
      </c>
      <c r="C27" s="62">
        <v>1.175749468128964</v>
      </c>
      <c r="D27" s="62">
        <v>1.0379963629036442</v>
      </c>
      <c r="E27" s="62">
        <v>1.0379963629036442</v>
      </c>
      <c r="F27" s="63">
        <v>0.78647880513822244</v>
      </c>
      <c r="G27" s="64">
        <v>5.3848979058861865E-2</v>
      </c>
      <c r="H27" s="62">
        <v>5.7721078835241774E-2</v>
      </c>
      <c r="I27" s="62">
        <v>4.4524959585164489E-2</v>
      </c>
      <c r="J27" s="62">
        <v>1.0379963629036442</v>
      </c>
      <c r="K27" s="65">
        <v>7.28903474498383E-2</v>
      </c>
      <c r="L27" s="61">
        <v>7.8154440099267985E-3</v>
      </c>
      <c r="M27" s="62">
        <v>1.187780125264497E-2</v>
      </c>
      <c r="N27" s="62">
        <v>1.4393741745223896E-2</v>
      </c>
      <c r="O27" s="62">
        <v>1.0379963629036442</v>
      </c>
      <c r="P27" s="63">
        <v>1.5432344911724927E-2</v>
      </c>
      <c r="Q27" s="64">
        <v>1.2702836085680234E-2</v>
      </c>
      <c r="R27" s="62">
        <v>7.9260271038656613E-3</v>
      </c>
      <c r="S27" s="62">
        <v>1.242383134260578E-2</v>
      </c>
      <c r="T27" s="62">
        <v>1.0379963629036442</v>
      </c>
      <c r="U27" s="63">
        <v>1.7455461909056533E-2</v>
      </c>
    </row>
    <row r="28" spans="1:21" ht="15.75" thickBot="1" x14ac:dyDescent="0.3"/>
    <row r="29" spans="1:21" x14ac:dyDescent="0.25">
      <c r="A29" s="40" t="s">
        <v>23</v>
      </c>
      <c r="B29" s="41"/>
      <c r="C29" s="42"/>
      <c r="D29" s="42"/>
      <c r="E29" s="42"/>
      <c r="F29" s="43"/>
      <c r="G29" s="44"/>
      <c r="H29" s="42"/>
      <c r="I29" s="42"/>
      <c r="J29" s="42"/>
      <c r="K29" s="45"/>
      <c r="L29" s="41"/>
      <c r="M29" s="42"/>
      <c r="N29" s="42"/>
      <c r="O29" s="42"/>
      <c r="P29" s="43"/>
      <c r="Q29" s="44"/>
      <c r="R29" s="42"/>
      <c r="S29" s="42"/>
      <c r="T29" s="42"/>
      <c r="U29" s="43"/>
    </row>
    <row r="30" spans="1:21" x14ac:dyDescent="0.25">
      <c r="A30" s="16" t="s">
        <v>12</v>
      </c>
      <c r="B30" s="46">
        <v>0.89800898166780885</v>
      </c>
      <c r="C30" s="47">
        <v>0.96145001608133795</v>
      </c>
      <c r="D30" s="47">
        <v>0.90222311813742717</v>
      </c>
      <c r="E30" s="47">
        <v>0.90222311813742717</v>
      </c>
      <c r="F30" s="48">
        <v>0.94296701058281507</v>
      </c>
      <c r="G30" s="49">
        <v>0</v>
      </c>
      <c r="H30" s="47">
        <v>0</v>
      </c>
      <c r="I30" s="47">
        <v>1.765338789905535E-5</v>
      </c>
      <c r="J30" s="47">
        <v>0.90222311813742717</v>
      </c>
      <c r="K30" s="50">
        <v>7.2933684856782194E-5</v>
      </c>
      <c r="L30" s="46">
        <v>0</v>
      </c>
      <c r="M30" s="47">
        <v>0</v>
      </c>
      <c r="N30" s="47">
        <v>0</v>
      </c>
      <c r="O30" s="47">
        <v>0.90222311813742717</v>
      </c>
      <c r="P30" s="48">
        <v>0</v>
      </c>
      <c r="Q30" s="49">
        <v>0</v>
      </c>
      <c r="R30" s="47">
        <v>0</v>
      </c>
      <c r="S30" s="47">
        <v>0</v>
      </c>
      <c r="T30" s="47">
        <v>0.90222311813742717</v>
      </c>
      <c r="U30" s="48">
        <v>0</v>
      </c>
    </row>
    <row r="31" spans="1:21" x14ac:dyDescent="0.25">
      <c r="A31" s="16" t="s">
        <v>13</v>
      </c>
      <c r="B31" s="46">
        <v>0.61789785771359562</v>
      </c>
      <c r="C31" s="47">
        <v>0.68658816408125933</v>
      </c>
      <c r="D31" s="47">
        <v>0.65746201022077155</v>
      </c>
      <c r="E31" s="47">
        <v>0.65746201022077155</v>
      </c>
      <c r="F31" s="48">
        <v>0.86371769142140564</v>
      </c>
      <c r="G31" s="49">
        <v>0</v>
      </c>
      <c r="H31" s="47">
        <v>0</v>
      </c>
      <c r="I31" s="47">
        <v>6.2306074937842416E-6</v>
      </c>
      <c r="J31" s="47">
        <v>0.65746201022077155</v>
      </c>
      <c r="K31" s="50">
        <v>0</v>
      </c>
      <c r="L31" s="46">
        <v>0</v>
      </c>
      <c r="M31" s="47">
        <v>0</v>
      </c>
      <c r="N31" s="47">
        <v>0</v>
      </c>
      <c r="O31" s="47">
        <v>0.65746201022077155</v>
      </c>
      <c r="P31" s="48">
        <v>0</v>
      </c>
      <c r="Q31" s="49">
        <v>0</v>
      </c>
      <c r="R31" s="47">
        <v>0</v>
      </c>
      <c r="S31" s="47">
        <v>6.2306074937842416E-6</v>
      </c>
      <c r="T31" s="47">
        <v>0.65746201022077155</v>
      </c>
      <c r="U31" s="48">
        <v>0</v>
      </c>
    </row>
    <row r="32" spans="1:21" x14ac:dyDescent="0.25">
      <c r="A32" s="16" t="s">
        <v>14</v>
      </c>
      <c r="B32" s="46">
        <v>3.3283753699459928</v>
      </c>
      <c r="C32" s="47">
        <v>3.6024445072452336</v>
      </c>
      <c r="D32" s="47">
        <v>4.6385616285379099</v>
      </c>
      <c r="E32" s="47">
        <v>4.6385616285379099</v>
      </c>
      <c r="F32" s="48">
        <v>4.743760129524305</v>
      </c>
      <c r="G32" s="49">
        <v>0.53647785071169407</v>
      </c>
      <c r="H32" s="47">
        <v>9.235642359314368E-2</v>
      </c>
      <c r="I32" s="47">
        <v>0.10057654303382982</v>
      </c>
      <c r="J32" s="47">
        <v>4.6385616285379099</v>
      </c>
      <c r="K32" s="50">
        <v>0.32350845778647469</v>
      </c>
      <c r="L32" s="46">
        <v>0.14600809869358475</v>
      </c>
      <c r="M32" s="47">
        <v>6.6807012344551192E-3</v>
      </c>
      <c r="N32" s="47">
        <v>3.9827081534851171E-2</v>
      </c>
      <c r="O32" s="47">
        <v>4.6385616285379099</v>
      </c>
      <c r="P32" s="48">
        <v>4.414179149716059E-2</v>
      </c>
      <c r="Q32" s="49">
        <v>1.7533245114810539E-5</v>
      </c>
      <c r="R32" s="47">
        <v>0</v>
      </c>
      <c r="S32" s="47">
        <v>5.3998598279463433E-5</v>
      </c>
      <c r="T32" s="47">
        <v>4.6385616285379099</v>
      </c>
      <c r="U32" s="48">
        <v>1.0570099254606113E-6</v>
      </c>
    </row>
    <row r="33" spans="1:21" x14ac:dyDescent="0.25">
      <c r="A33" s="16" t="s">
        <v>15</v>
      </c>
      <c r="B33" s="46">
        <v>0.73474816978125046</v>
      </c>
      <c r="C33" s="47">
        <v>1.3607590355585044</v>
      </c>
      <c r="D33" s="47">
        <v>1.0250938132185992</v>
      </c>
      <c r="E33" s="47">
        <v>1.0250938132185992</v>
      </c>
      <c r="F33" s="48">
        <v>1.2425722459149235</v>
      </c>
      <c r="G33" s="49">
        <v>2.2652645856545703</v>
      </c>
      <c r="H33" s="47">
        <v>1.1018526402751694</v>
      </c>
      <c r="I33" s="47">
        <v>3.242357256470787</v>
      </c>
      <c r="J33" s="47">
        <v>1.0250938132185992</v>
      </c>
      <c r="K33" s="50">
        <v>1.1263434345112746</v>
      </c>
      <c r="L33" s="46">
        <v>9.3127831427316177E-2</v>
      </c>
      <c r="M33" s="47">
        <v>0.10619437675576336</v>
      </c>
      <c r="N33" s="47">
        <v>0.1283827058440066</v>
      </c>
      <c r="O33" s="47">
        <v>1.0250938132185992</v>
      </c>
      <c r="P33" s="48">
        <v>0.12565522591890657</v>
      </c>
      <c r="Q33" s="49">
        <v>2.1640013284939825</v>
      </c>
      <c r="R33" s="47">
        <v>0.73742173666402111</v>
      </c>
      <c r="S33" s="47">
        <v>2.7914710377064318</v>
      </c>
      <c r="T33" s="47">
        <v>1.0250938132185992</v>
      </c>
      <c r="U33" s="48">
        <v>0.8422244515970897</v>
      </c>
    </row>
    <row r="34" spans="1:21" x14ac:dyDescent="0.25">
      <c r="A34" s="16" t="s">
        <v>16</v>
      </c>
      <c r="B34" s="46">
        <v>0.11006932951950187</v>
      </c>
      <c r="C34" s="47">
        <v>2.3562284771049311E-2</v>
      </c>
      <c r="D34" s="47">
        <v>2.8597449961887376E-2</v>
      </c>
      <c r="E34" s="47">
        <v>2.8597449961887376E-2</v>
      </c>
      <c r="F34" s="48">
        <v>3.0353097019526917E-2</v>
      </c>
      <c r="G34" s="49">
        <v>0.59478027402971789</v>
      </c>
      <c r="H34" s="47">
        <v>1.6942276313623228</v>
      </c>
      <c r="I34" s="47">
        <v>0.78224134806420631</v>
      </c>
      <c r="J34" s="47">
        <v>2.8597449961887376E-2</v>
      </c>
      <c r="K34" s="50">
        <v>2.0522048534703607</v>
      </c>
      <c r="L34" s="46">
        <v>2.8228524634844967E-3</v>
      </c>
      <c r="M34" s="47">
        <v>0</v>
      </c>
      <c r="N34" s="47">
        <v>7.3438093660070274E-3</v>
      </c>
      <c r="O34" s="47">
        <v>2.8597449961887376E-2</v>
      </c>
      <c r="P34" s="48">
        <v>9.6335884606480113E-3</v>
      </c>
      <c r="Q34" s="49">
        <v>0.28297342621920596</v>
      </c>
      <c r="R34" s="47">
        <v>1.4430179793585214</v>
      </c>
      <c r="S34" s="47">
        <v>0.3409544185786082</v>
      </c>
      <c r="T34" s="47">
        <v>2.8597449961887376E-2</v>
      </c>
      <c r="U34" s="48">
        <v>1.7834600799220002</v>
      </c>
    </row>
    <row r="35" spans="1:21" x14ac:dyDescent="0.25">
      <c r="A35" s="16" t="s">
        <v>17</v>
      </c>
      <c r="B35" s="51">
        <v>8.9726381875042931E-3</v>
      </c>
      <c r="C35" s="52">
        <v>1.7380613036610693E-2</v>
      </c>
      <c r="D35" s="52">
        <v>1.1497547695196522E-2</v>
      </c>
      <c r="E35" s="52">
        <v>1.1497547695196522E-2</v>
      </c>
      <c r="F35" s="53">
        <v>1.246426104103153E-2</v>
      </c>
      <c r="G35" s="54">
        <v>0.24202014894228727</v>
      </c>
      <c r="H35" s="52">
        <v>0.12076963476525426</v>
      </c>
      <c r="I35" s="52">
        <v>0.31264149969227029</v>
      </c>
      <c r="J35" s="52">
        <v>1.1497547695196522E-2</v>
      </c>
      <c r="K35" s="55">
        <v>0.25194994284271682</v>
      </c>
      <c r="L35" s="51">
        <v>6.1103359225114732E-3</v>
      </c>
      <c r="M35" s="52">
        <v>1.1621542860744604E-2</v>
      </c>
      <c r="N35" s="52">
        <v>1.2804936834308913E-2</v>
      </c>
      <c r="O35" s="52">
        <v>1.1497547695196522E-2</v>
      </c>
      <c r="P35" s="53">
        <v>1.0386179527575968E-2</v>
      </c>
      <c r="Q35" s="54">
        <v>4.5003456898439952E-2</v>
      </c>
      <c r="R35" s="52">
        <v>1.2709517086005801E-2</v>
      </c>
      <c r="S35" s="52">
        <v>4.8124173847407192E-2</v>
      </c>
      <c r="T35" s="52">
        <v>1.1497547695196522E-2</v>
      </c>
      <c r="U35" s="53">
        <v>3.0392206386768959E-2</v>
      </c>
    </row>
    <row r="36" spans="1:21" x14ac:dyDescent="0.25">
      <c r="A36" s="16" t="s">
        <v>18</v>
      </c>
      <c r="B36" s="51">
        <v>1.3544431851191141E-3</v>
      </c>
      <c r="C36" s="52">
        <v>8.0788829867535997E-3</v>
      </c>
      <c r="D36" s="52">
        <v>1.5637786374816151E-2</v>
      </c>
      <c r="E36" s="52">
        <v>1.5637786374816151E-2</v>
      </c>
      <c r="F36" s="53">
        <v>2.0165635357937545E-2</v>
      </c>
      <c r="G36" s="54">
        <v>0.10160077212904838</v>
      </c>
      <c r="H36" s="52">
        <v>0.17530321886615644</v>
      </c>
      <c r="I36" s="52">
        <v>0.12526844053169678</v>
      </c>
      <c r="J36" s="52">
        <v>1.5637786374816151E-2</v>
      </c>
      <c r="K36" s="55">
        <v>0.19663767045328845</v>
      </c>
      <c r="L36" s="51">
        <v>2.9280519341733599E-3</v>
      </c>
      <c r="M36" s="52">
        <v>4.7115578019575801E-3</v>
      </c>
      <c r="N36" s="52">
        <v>6.5120232655868299E-3</v>
      </c>
      <c r="O36" s="52">
        <v>1.5637786374816151E-2</v>
      </c>
      <c r="P36" s="53">
        <v>5.044051364298037E-3</v>
      </c>
      <c r="Q36" s="54">
        <v>3.2962500815843813E-3</v>
      </c>
      <c r="R36" s="52">
        <v>4.455299410057215E-3</v>
      </c>
      <c r="S36" s="52">
        <v>7.9253327320935561E-3</v>
      </c>
      <c r="T36" s="52">
        <v>1.5637786374816151E-2</v>
      </c>
      <c r="U36" s="53">
        <v>4.9954289077268491E-3</v>
      </c>
    </row>
    <row r="37" spans="1:21" x14ac:dyDescent="0.25">
      <c r="A37" s="16" t="s">
        <v>19</v>
      </c>
      <c r="B37" s="46">
        <v>6.2023854593642284E-3</v>
      </c>
      <c r="C37" s="47">
        <v>6.61776057679538E-3</v>
      </c>
      <c r="D37" s="47">
        <v>1.6707373994582445E-2</v>
      </c>
      <c r="E37" s="47">
        <v>1.6707373994582445E-2</v>
      </c>
      <c r="F37" s="48">
        <v>1.2658750867316281E-2</v>
      </c>
      <c r="G37" s="49">
        <v>5.8254206893958008E-2</v>
      </c>
      <c r="H37" s="47">
        <v>2.4277110811613486E-2</v>
      </c>
      <c r="I37" s="47">
        <v>5.1391089043314728E-2</v>
      </c>
      <c r="J37" s="47">
        <v>1.6707373994582445E-2</v>
      </c>
      <c r="K37" s="50">
        <v>5.7066908865692947E-2</v>
      </c>
      <c r="L37" s="46">
        <v>3.0113348484687098E-3</v>
      </c>
      <c r="M37" s="47">
        <v>5.9029345362312056E-3</v>
      </c>
      <c r="N37" s="47">
        <v>6.6044439434112968E-3</v>
      </c>
      <c r="O37" s="47">
        <v>1.6707373994582445E-2</v>
      </c>
      <c r="P37" s="48">
        <v>7.1549001854428786E-3</v>
      </c>
      <c r="Q37" s="49">
        <v>7.1316474504491854E-3</v>
      </c>
      <c r="R37" s="47">
        <v>6.3075530497580965E-3</v>
      </c>
      <c r="S37" s="47">
        <v>8.5027023598508947E-3</v>
      </c>
      <c r="T37" s="47">
        <v>1.6707373994582445E-2</v>
      </c>
      <c r="U37" s="48">
        <v>9.8830428030567165E-3</v>
      </c>
    </row>
    <row r="38" spans="1:21" x14ac:dyDescent="0.25">
      <c r="A38" s="16" t="s">
        <v>20</v>
      </c>
      <c r="B38" s="56">
        <v>1.1308943099052797E-3</v>
      </c>
      <c r="C38" s="57">
        <v>4.0012275226548156E-4</v>
      </c>
      <c r="D38" s="57">
        <v>2.5555875070338366E-3</v>
      </c>
      <c r="E38" s="57">
        <v>2.5555875070338366E-3</v>
      </c>
      <c r="F38" s="58">
        <v>2.0125468980770039E-3</v>
      </c>
      <c r="G38" s="59">
        <v>2.7571027943039572E-3</v>
      </c>
      <c r="H38" s="57">
        <v>4.0817016492340527E-2</v>
      </c>
      <c r="I38" s="57">
        <v>4.5788734471820393E-2</v>
      </c>
      <c r="J38" s="57">
        <v>2.5555875070338366E-3</v>
      </c>
      <c r="K38" s="60">
        <v>6.0821408120929045E-2</v>
      </c>
      <c r="L38" s="56">
        <v>4.8654755193599245E-4</v>
      </c>
      <c r="M38" s="57">
        <v>4.1810579731112115E-4</v>
      </c>
      <c r="N38" s="57">
        <v>8.2867079667330414E-4</v>
      </c>
      <c r="O38" s="57">
        <v>2.5555875070338366E-3</v>
      </c>
      <c r="P38" s="58">
        <v>7.4942003715157347E-4</v>
      </c>
      <c r="Q38" s="59">
        <v>0</v>
      </c>
      <c r="R38" s="57">
        <v>1.8612451622237007E-3</v>
      </c>
      <c r="S38" s="57">
        <v>0</v>
      </c>
      <c r="T38" s="57">
        <v>2.5555875070338366E-3</v>
      </c>
      <c r="U38" s="58">
        <v>5.2850496273030568E-5</v>
      </c>
    </row>
    <row r="39" spans="1:21" ht="15.75" thickBot="1" x14ac:dyDescent="0.3">
      <c r="A39" s="32" t="s">
        <v>21</v>
      </c>
      <c r="B39" s="61">
        <v>1.5385422588246249E-3</v>
      </c>
      <c r="C39" s="62">
        <v>4.8464306397998768E-3</v>
      </c>
      <c r="D39" s="62">
        <v>2.1599439311785372E-3</v>
      </c>
      <c r="E39" s="62">
        <v>2.1599439311785372E-3</v>
      </c>
      <c r="F39" s="63">
        <v>4.3908192303633801E-3</v>
      </c>
      <c r="G39" s="64">
        <v>4.3833112787026347E-5</v>
      </c>
      <c r="H39" s="62">
        <v>0</v>
      </c>
      <c r="I39" s="62">
        <v>4.7664147327449455E-4</v>
      </c>
      <c r="J39" s="62">
        <v>2.1599439311785372E-3</v>
      </c>
      <c r="K39" s="65">
        <v>1.4375334986264313E-4</v>
      </c>
      <c r="L39" s="61">
        <v>0</v>
      </c>
      <c r="M39" s="62">
        <v>0</v>
      </c>
      <c r="N39" s="62">
        <v>3.1153037468921208E-6</v>
      </c>
      <c r="O39" s="62">
        <v>2.1599439311785372E-3</v>
      </c>
      <c r="P39" s="63">
        <v>0</v>
      </c>
      <c r="Q39" s="64">
        <v>0</v>
      </c>
      <c r="R39" s="62">
        <v>0</v>
      </c>
      <c r="S39" s="62">
        <v>0</v>
      </c>
      <c r="T39" s="62">
        <v>2.1599439311785372E-3</v>
      </c>
      <c r="U39" s="63">
        <v>0</v>
      </c>
    </row>
    <row r="40" spans="1:21" ht="15.75" thickBot="1" x14ac:dyDescent="0.3"/>
    <row r="41" spans="1:21" x14ac:dyDescent="0.25">
      <c r="A41" s="40" t="s">
        <v>58</v>
      </c>
      <c r="B41" s="41"/>
      <c r="C41" s="42"/>
      <c r="D41" s="42"/>
      <c r="E41" s="42"/>
      <c r="F41" s="43"/>
      <c r="G41" s="44"/>
      <c r="H41" s="42"/>
      <c r="I41" s="42"/>
      <c r="J41" s="42"/>
      <c r="K41" s="45"/>
      <c r="L41" s="41"/>
      <c r="M41" s="42"/>
      <c r="N41" s="42"/>
      <c r="O41" s="42"/>
      <c r="P41" s="43"/>
      <c r="Q41" s="44"/>
      <c r="R41" s="42"/>
      <c r="S41" s="42"/>
      <c r="T41" s="42"/>
      <c r="U41" s="43"/>
    </row>
    <row r="42" spans="1:21" x14ac:dyDescent="0.25">
      <c r="A42" s="16" t="s">
        <v>12</v>
      </c>
      <c r="B42" s="46">
        <v>0.89800898166780885</v>
      </c>
      <c r="C42" s="47">
        <v>0.96145001608133795</v>
      </c>
      <c r="D42" s="47">
        <f>D6+D18+D30</f>
        <v>6.6420082759913219</v>
      </c>
      <c r="E42" s="47">
        <f>E6+E18+E30</f>
        <v>6.6420082759913219</v>
      </c>
      <c r="F42" s="47">
        <f t="shared" ref="F42:U42" si="0">F6+F18+F30</f>
        <v>6.8798482336692945</v>
      </c>
      <c r="G42" s="47">
        <f t="shared" si="0"/>
        <v>2.5250546785207182</v>
      </c>
      <c r="H42" s="47">
        <f t="shared" si="0"/>
        <v>2.5035860439701638</v>
      </c>
      <c r="I42" s="47">
        <f t="shared" si="0"/>
        <v>2.4239129635639474</v>
      </c>
      <c r="J42" s="47">
        <f>J6+J18+J30</f>
        <v>6.6420082759913219</v>
      </c>
      <c r="K42" s="47">
        <f t="shared" si="0"/>
        <v>2.3783611211201143</v>
      </c>
      <c r="L42" s="47">
        <f t="shared" si="0"/>
        <v>0</v>
      </c>
      <c r="M42" s="47">
        <f t="shared" si="0"/>
        <v>0</v>
      </c>
      <c r="N42" s="47">
        <f t="shared" si="0"/>
        <v>0</v>
      </c>
      <c r="O42" s="47">
        <f>O6+O18+O30</f>
        <v>6.6420082759913219</v>
      </c>
      <c r="P42" s="47">
        <f t="shared" si="0"/>
        <v>0</v>
      </c>
      <c r="Q42" s="47">
        <f t="shared" si="0"/>
        <v>0</v>
      </c>
      <c r="R42" s="47">
        <f t="shared" si="0"/>
        <v>0</v>
      </c>
      <c r="S42" s="47">
        <f t="shared" si="0"/>
        <v>0</v>
      </c>
      <c r="T42" s="47">
        <f>T6+T18+T30</f>
        <v>6.6420082759913219</v>
      </c>
      <c r="U42" s="47">
        <f t="shared" si="0"/>
        <v>0</v>
      </c>
    </row>
    <row r="43" spans="1:21" x14ac:dyDescent="0.25">
      <c r="A43" s="16" t="s">
        <v>13</v>
      </c>
      <c r="B43" s="46">
        <v>0.61789785771359562</v>
      </c>
      <c r="C43" s="47">
        <v>0.68658816408125933</v>
      </c>
      <c r="D43" s="47">
        <f t="shared" ref="D43:U43" si="1">D7+D19+D31</f>
        <v>6.1004937174915455</v>
      </c>
      <c r="E43" s="47">
        <f t="shared" ref="E43" si="2">E7+E19+E31</f>
        <v>6.1004937174915455</v>
      </c>
      <c r="F43" s="47">
        <f t="shared" si="1"/>
        <v>7.4324752199085369</v>
      </c>
      <c r="G43" s="47">
        <f t="shared" si="1"/>
        <v>0.84986707389381777</v>
      </c>
      <c r="H43" s="47">
        <f t="shared" si="1"/>
        <v>0.83809981435203451</v>
      </c>
      <c r="I43" s="47">
        <f t="shared" si="1"/>
        <v>0.62618747590572166</v>
      </c>
      <c r="J43" s="47">
        <f t="shared" ref="J43" si="3">J7+J19+J31</f>
        <v>6.1004937174915455</v>
      </c>
      <c r="K43" s="47">
        <f t="shared" si="1"/>
        <v>0.77819079031268579</v>
      </c>
      <c r="L43" s="47">
        <f t="shared" si="1"/>
        <v>0.17810708718752416</v>
      </c>
      <c r="M43" s="47">
        <f t="shared" si="1"/>
        <v>0.18053628497443755</v>
      </c>
      <c r="N43" s="47">
        <f t="shared" si="1"/>
        <v>0</v>
      </c>
      <c r="O43" s="47">
        <f t="shared" ref="O43" si="4">O7+O19+O31</f>
        <v>6.1004937174915455</v>
      </c>
      <c r="P43" s="47">
        <f t="shared" si="1"/>
        <v>0.17287291629915755</v>
      </c>
      <c r="Q43" s="47">
        <f t="shared" si="1"/>
        <v>0</v>
      </c>
      <c r="R43" s="47">
        <f t="shared" si="1"/>
        <v>0</v>
      </c>
      <c r="S43" s="47">
        <f t="shared" si="1"/>
        <v>6.2306074937842416E-6</v>
      </c>
      <c r="T43" s="47">
        <f t="shared" ref="T43" si="5">T7+T19+T31</f>
        <v>6.1004937174915455</v>
      </c>
      <c r="U43" s="47">
        <f t="shared" si="1"/>
        <v>0</v>
      </c>
    </row>
    <row r="44" spans="1:21" x14ac:dyDescent="0.25">
      <c r="A44" s="16" t="s">
        <v>14</v>
      </c>
      <c r="B44" s="46">
        <v>3.3283753699459928</v>
      </c>
      <c r="C44" s="47">
        <v>3.6024445072452336</v>
      </c>
      <c r="D44" s="47">
        <f t="shared" ref="D44:U44" si="6">D8+D20+D32</f>
        <v>18.407016220638937</v>
      </c>
      <c r="E44" s="47">
        <f t="shared" ref="E44" si="7">E8+E20+E32</f>
        <v>18.407016220638937</v>
      </c>
      <c r="F44" s="47">
        <f t="shared" si="6"/>
        <v>18.765659535982579</v>
      </c>
      <c r="G44" s="47">
        <f t="shared" si="6"/>
        <v>5.9246018736990056</v>
      </c>
      <c r="H44" s="47">
        <f t="shared" si="6"/>
        <v>3.2737144438109418</v>
      </c>
      <c r="I44" s="47">
        <f t="shared" si="6"/>
        <v>4.7650741136991996</v>
      </c>
      <c r="J44" s="47">
        <f t="shared" ref="J44" si="8">J8+J20+J32</f>
        <v>18.407016220638937</v>
      </c>
      <c r="K44" s="47">
        <f t="shared" si="6"/>
        <v>3.687288222115753</v>
      </c>
      <c r="L44" s="47">
        <f t="shared" si="6"/>
        <v>1.8979606337444046</v>
      </c>
      <c r="M44" s="47">
        <f t="shared" si="6"/>
        <v>0.58091979139308081</v>
      </c>
      <c r="N44" s="47">
        <f t="shared" si="6"/>
        <v>1.4079708743191348</v>
      </c>
      <c r="O44" s="47">
        <f t="shared" ref="O44" si="9">O8+O20+O32</f>
        <v>18.407016220638937</v>
      </c>
      <c r="P44" s="47">
        <f t="shared" si="6"/>
        <v>0.60643513350474021</v>
      </c>
      <c r="Q44" s="47">
        <f t="shared" si="6"/>
        <v>0.75616064537771277</v>
      </c>
      <c r="R44" s="47">
        <f t="shared" si="6"/>
        <v>0.36374305213815256</v>
      </c>
      <c r="S44" s="47">
        <f t="shared" si="6"/>
        <v>0.55439841636233955</v>
      </c>
      <c r="T44" s="47">
        <f t="shared" ref="T44" si="10">T8+T20+T32</f>
        <v>18.407016220638937</v>
      </c>
      <c r="U44" s="47">
        <f t="shared" si="6"/>
        <v>0.51386854629245249</v>
      </c>
    </row>
    <row r="45" spans="1:21" x14ac:dyDescent="0.25">
      <c r="A45" s="16" t="s">
        <v>15</v>
      </c>
      <c r="B45" s="46">
        <v>0.73474816978125046</v>
      </c>
      <c r="C45" s="47">
        <v>1.3607590355585044</v>
      </c>
      <c r="D45" s="47">
        <f t="shared" ref="D45:U45" si="11">D9+D21+D33</f>
        <v>15.750779480150513</v>
      </c>
      <c r="E45" s="47">
        <f t="shared" ref="E45" si="12">E9+E21+E33</f>
        <v>15.750779480150513</v>
      </c>
      <c r="F45" s="47">
        <f t="shared" si="11"/>
        <v>16.10468567109206</v>
      </c>
      <c r="G45" s="47">
        <f t="shared" si="11"/>
        <v>6.6777511842282493</v>
      </c>
      <c r="H45" s="47">
        <f t="shared" si="11"/>
        <v>5.5061701176279971</v>
      </c>
      <c r="I45" s="47">
        <f t="shared" si="11"/>
        <v>7.9604712814893341</v>
      </c>
      <c r="J45" s="47">
        <f t="shared" ref="J45" si="13">J9+J21+J33</f>
        <v>15.750779480150513</v>
      </c>
      <c r="K45" s="47">
        <f t="shared" si="11"/>
        <v>5.556039489933096</v>
      </c>
      <c r="L45" s="47">
        <f t="shared" si="11"/>
        <v>2.4095763428832977</v>
      </c>
      <c r="M45" s="47">
        <f t="shared" si="11"/>
        <v>2.9377147344169492</v>
      </c>
      <c r="N45" s="47">
        <f t="shared" si="11"/>
        <v>2.7127971568824183</v>
      </c>
      <c r="O45" s="47">
        <f t="shared" ref="O45" si="14">O9+O21+O33</f>
        <v>15.750779480150513</v>
      </c>
      <c r="P45" s="47">
        <f t="shared" si="11"/>
        <v>2.7035068872811276</v>
      </c>
      <c r="Q45" s="47">
        <f t="shared" si="11"/>
        <v>3.6478310959378408</v>
      </c>
      <c r="R45" s="47">
        <f t="shared" si="11"/>
        <v>1.6193462317922793</v>
      </c>
      <c r="S45" s="47">
        <f t="shared" si="11"/>
        <v>4.4049595386426219</v>
      </c>
      <c r="T45" s="47">
        <f t="shared" ref="T45" si="15">T9+T21+T33</f>
        <v>15.750779480150513</v>
      </c>
      <c r="U45" s="47">
        <f t="shared" si="11"/>
        <v>2.068734374684714</v>
      </c>
    </row>
    <row r="46" spans="1:21" x14ac:dyDescent="0.25">
      <c r="A46" s="16" t="s">
        <v>16</v>
      </c>
      <c r="B46" s="46">
        <v>0.11006932951950187</v>
      </c>
      <c r="C46" s="47">
        <v>2.3562284771049311E-2</v>
      </c>
      <c r="D46" s="47">
        <f t="shared" ref="D46:U46" si="16">D10+D22+D34</f>
        <v>4.7765207780998633</v>
      </c>
      <c r="E46" s="47">
        <f t="shared" ref="E46" si="17">E10+E22+E34</f>
        <v>4.7765207780998633</v>
      </c>
      <c r="F46" s="47">
        <f t="shared" si="16"/>
        <v>4.4394046915871765</v>
      </c>
      <c r="G46" s="47">
        <f t="shared" si="16"/>
        <v>2.7253325541559201</v>
      </c>
      <c r="H46" s="47">
        <f t="shared" si="16"/>
        <v>4.5490495196413967</v>
      </c>
      <c r="I46" s="47">
        <f t="shared" si="16"/>
        <v>4.9642074445042912</v>
      </c>
      <c r="J46" s="47">
        <f t="shared" ref="J46" si="18">J10+J22+J34</f>
        <v>4.7765207780998633</v>
      </c>
      <c r="K46" s="47">
        <f t="shared" si="16"/>
        <v>4.5386896338856921</v>
      </c>
      <c r="L46" s="47">
        <f t="shared" si="16"/>
        <v>0.94760176547505026</v>
      </c>
      <c r="M46" s="47">
        <f t="shared" si="16"/>
        <v>1.5163078794420257</v>
      </c>
      <c r="N46" s="47">
        <f t="shared" si="16"/>
        <v>1.0758909176808398</v>
      </c>
      <c r="O46" s="47">
        <f t="shared" ref="O46" si="19">O10+O22+O34</f>
        <v>4.7765207780998633</v>
      </c>
      <c r="P46" s="47">
        <f t="shared" si="16"/>
        <v>1.3543700717110414</v>
      </c>
      <c r="Q46" s="47">
        <f t="shared" si="16"/>
        <v>1.0686030733236365</v>
      </c>
      <c r="R46" s="47">
        <f t="shared" si="16"/>
        <v>2.2252579600375375</v>
      </c>
      <c r="S46" s="47">
        <f t="shared" si="16"/>
        <v>3.15612876406056</v>
      </c>
      <c r="T46" s="47">
        <f t="shared" ref="T46" si="20">T10+T22+T34</f>
        <v>4.7765207780998633</v>
      </c>
      <c r="U46" s="47">
        <f t="shared" si="16"/>
        <v>2.3377645409129486</v>
      </c>
    </row>
    <row r="47" spans="1:21" x14ac:dyDescent="0.25">
      <c r="A47" s="16" t="s">
        <v>17</v>
      </c>
      <c r="B47" s="51">
        <v>8.9726381875042931E-3</v>
      </c>
      <c r="C47" s="52">
        <v>1.7380613036610693E-2</v>
      </c>
      <c r="D47" s="47">
        <f t="shared" ref="D47:U47" si="21">D11+D23+D35</f>
        <v>9.5161117071494843</v>
      </c>
      <c r="E47" s="47">
        <f t="shared" ref="E47" si="22">E11+E23+E35</f>
        <v>9.5161117071494843</v>
      </c>
      <c r="F47" s="47">
        <f t="shared" si="21"/>
        <v>10.509059045430613</v>
      </c>
      <c r="G47" s="47">
        <f t="shared" si="21"/>
        <v>6.5607167730868889</v>
      </c>
      <c r="H47" s="47">
        <f t="shared" si="21"/>
        <v>5.6680175230387544</v>
      </c>
      <c r="I47" s="47">
        <f t="shared" si="21"/>
        <v>4.8902241726885141</v>
      </c>
      <c r="J47" s="47">
        <f t="shared" ref="J47" si="23">J11+J23+J35</f>
        <v>9.5161117071494843</v>
      </c>
      <c r="K47" s="47">
        <f t="shared" si="21"/>
        <v>5.8864375384137224</v>
      </c>
      <c r="L47" s="47">
        <f t="shared" si="21"/>
        <v>0.67160657081153896</v>
      </c>
      <c r="M47" s="47">
        <f t="shared" si="21"/>
        <v>0.54330825268012561</v>
      </c>
      <c r="N47" s="47">
        <f t="shared" si="21"/>
        <v>0.84934187546851581</v>
      </c>
      <c r="O47" s="47">
        <f t="shared" ref="O47" si="24">O11+O23+O35</f>
        <v>9.5161117071494843</v>
      </c>
      <c r="P47" s="47">
        <f t="shared" si="21"/>
        <v>0.62394767394977158</v>
      </c>
      <c r="Q47" s="47">
        <f t="shared" si="21"/>
        <v>4.1419836929423823</v>
      </c>
      <c r="R47" s="47">
        <f t="shared" si="21"/>
        <v>4.1008041388337837</v>
      </c>
      <c r="S47" s="47">
        <f t="shared" si="21"/>
        <v>2.1735796156786842</v>
      </c>
      <c r="T47" s="47">
        <f t="shared" ref="T47" si="25">T11+T23+T35</f>
        <v>9.5161117071494843</v>
      </c>
      <c r="U47" s="47">
        <f t="shared" si="21"/>
        <v>4.1462979532768003</v>
      </c>
    </row>
    <row r="48" spans="1:21" x14ac:dyDescent="0.25">
      <c r="A48" s="16" t="s">
        <v>18</v>
      </c>
      <c r="B48" s="51">
        <v>1.3544431851191141E-3</v>
      </c>
      <c r="C48" s="52">
        <v>8.0788829867535997E-3</v>
      </c>
      <c r="D48" s="47">
        <f t="shared" ref="D48:U48" si="26">D12+D24+D36</f>
        <v>4.870329842960861</v>
      </c>
      <c r="E48" s="47">
        <f t="shared" ref="E48" si="27">E12+E24+E36</f>
        <v>4.870329842960861</v>
      </c>
      <c r="F48" s="47">
        <f t="shared" si="26"/>
        <v>4.1283277275340442</v>
      </c>
      <c r="G48" s="47">
        <f t="shared" si="26"/>
        <v>4.2464248507800297</v>
      </c>
      <c r="H48" s="47">
        <f t="shared" si="26"/>
        <v>2.8686823202480003</v>
      </c>
      <c r="I48" s="47">
        <f t="shared" si="26"/>
        <v>3.6355272811510542</v>
      </c>
      <c r="J48" s="47">
        <f t="shared" ref="J48" si="28">J12+J24+J36</f>
        <v>4.870329842960861</v>
      </c>
      <c r="K48" s="47">
        <f t="shared" si="26"/>
        <v>3.6452181700724955</v>
      </c>
      <c r="L48" s="47">
        <f t="shared" si="26"/>
        <v>1.51250977314041</v>
      </c>
      <c r="M48" s="47">
        <f t="shared" si="26"/>
        <v>0.66565589964813465</v>
      </c>
      <c r="N48" s="47">
        <f t="shared" si="26"/>
        <v>0.72483045374731381</v>
      </c>
      <c r="O48" s="47">
        <f t="shared" ref="O48" si="29">O12+O24+O36</f>
        <v>4.870329842960861</v>
      </c>
      <c r="P48" s="47">
        <f t="shared" si="26"/>
        <v>0.87827800314462567</v>
      </c>
      <c r="Q48" s="47">
        <f t="shared" si="26"/>
        <v>1.5748711427025119</v>
      </c>
      <c r="R48" s="47">
        <f t="shared" si="26"/>
        <v>0.34364699929965037</v>
      </c>
      <c r="S48" s="47">
        <f t="shared" si="26"/>
        <v>1.7439283456877281</v>
      </c>
      <c r="T48" s="47">
        <f t="shared" ref="T48" si="30">T12+T24+T36</f>
        <v>4.870329842960861</v>
      </c>
      <c r="U48" s="47">
        <f t="shared" si="26"/>
        <v>1.0707373133625684</v>
      </c>
    </row>
    <row r="49" spans="1:21" x14ac:dyDescent="0.25">
      <c r="A49" s="16" t="s">
        <v>19</v>
      </c>
      <c r="B49" s="46">
        <v>6.2023854593642284E-3</v>
      </c>
      <c r="C49" s="47">
        <v>6.61776057679538E-3</v>
      </c>
      <c r="D49" s="47">
        <f t="shared" ref="D49:U49" si="31">D13+D25+D37</f>
        <v>1.0712086161492609</v>
      </c>
      <c r="E49" s="47">
        <f t="shared" ref="E49" si="32">E13+E25+E37</f>
        <v>1.0712086161492609</v>
      </c>
      <c r="F49" s="47">
        <f t="shared" si="31"/>
        <v>1.0001237652921722</v>
      </c>
      <c r="G49" s="47">
        <f t="shared" si="31"/>
        <v>0.43310183751477116</v>
      </c>
      <c r="H49" s="47">
        <f t="shared" si="31"/>
        <v>1.3980918370732522</v>
      </c>
      <c r="I49" s="47">
        <f t="shared" si="31"/>
        <v>1.0364231345114636</v>
      </c>
      <c r="J49" s="47">
        <f t="shared" ref="J49" si="33">J13+J25+J37</f>
        <v>1.0712086161492609</v>
      </c>
      <c r="K49" s="47">
        <f t="shared" si="31"/>
        <v>0.9696818794389066</v>
      </c>
      <c r="L49" s="47">
        <f t="shared" si="31"/>
        <v>6.6350182825721776E-2</v>
      </c>
      <c r="M49" s="47">
        <f t="shared" si="31"/>
        <v>0.27656124975689167</v>
      </c>
      <c r="N49" s="47">
        <f t="shared" si="31"/>
        <v>0.84465126646027844</v>
      </c>
      <c r="O49" s="47">
        <f t="shared" ref="O49" si="34">O13+O25+O37</f>
        <v>1.0712086161492609</v>
      </c>
      <c r="P49" s="47">
        <f t="shared" si="31"/>
        <v>7.7335074186400163E-2</v>
      </c>
      <c r="Q49" s="47">
        <f t="shared" si="31"/>
        <v>6.6674547860345768E-2</v>
      </c>
      <c r="R49" s="47">
        <f t="shared" si="31"/>
        <v>0.98643745717225428</v>
      </c>
      <c r="S49" s="47">
        <f t="shared" si="31"/>
        <v>5.6302884617581303E-2</v>
      </c>
      <c r="T49" s="47">
        <f t="shared" ref="T49" si="35">T13+T25+T37</f>
        <v>1.0712086161492609</v>
      </c>
      <c r="U49" s="47">
        <f t="shared" si="31"/>
        <v>0.58410051377975747</v>
      </c>
    </row>
    <row r="50" spans="1:21" x14ac:dyDescent="0.25">
      <c r="A50" s="16" t="s">
        <v>20</v>
      </c>
      <c r="B50" s="56">
        <v>1.1308943099052797E-3</v>
      </c>
      <c r="C50" s="57">
        <v>4.0012275226548156E-4</v>
      </c>
      <c r="D50" s="47">
        <f t="shared" ref="D50:U50" si="36">D14+D26+D38</f>
        <v>0.74240180531436772</v>
      </c>
      <c r="E50" s="47">
        <f t="shared" ref="E50" si="37">E14+E26+E38</f>
        <v>0.74240180531436772</v>
      </c>
      <c r="F50" s="47">
        <f t="shared" si="36"/>
        <v>1.098078989104458</v>
      </c>
      <c r="G50" s="47">
        <f t="shared" si="36"/>
        <v>0.444410780613824</v>
      </c>
      <c r="H50" s="47">
        <f t="shared" si="36"/>
        <v>1.0576682985980328</v>
      </c>
      <c r="I50" s="47">
        <f t="shared" si="36"/>
        <v>0.61105956091081359</v>
      </c>
      <c r="J50" s="47">
        <f t="shared" ref="J50" si="38">J14+J26+J38</f>
        <v>0.74240180531436772</v>
      </c>
      <c r="K50" s="47">
        <f t="shared" si="36"/>
        <v>1.2137031908307432</v>
      </c>
      <c r="L50" s="47">
        <f t="shared" si="36"/>
        <v>0.11710016081054088</v>
      </c>
      <c r="M50" s="47">
        <f t="shared" si="36"/>
        <v>0.66939637301762789</v>
      </c>
      <c r="N50" s="47">
        <f t="shared" si="36"/>
        <v>9.9361574572541897E-2</v>
      </c>
      <c r="O50" s="47">
        <f t="shared" ref="O50" si="39">O14+O26+O38</f>
        <v>0.74240180531436772</v>
      </c>
      <c r="P50" s="47">
        <f t="shared" si="36"/>
        <v>0.81688052461432059</v>
      </c>
      <c r="Q50" s="47">
        <f t="shared" si="36"/>
        <v>7.7602142878151439E-2</v>
      </c>
      <c r="R50" s="47">
        <f t="shared" si="36"/>
        <v>0.10637870296748117</v>
      </c>
      <c r="S50" s="47">
        <f t="shared" si="36"/>
        <v>7.2567885480105065E-2</v>
      </c>
      <c r="T50" s="47">
        <f t="shared" ref="T50" si="40">T14+T26+T38</f>
        <v>0.74240180531436772</v>
      </c>
      <c r="U50" s="47">
        <f t="shared" si="36"/>
        <v>8.3848369347088447E-2</v>
      </c>
    </row>
    <row r="51" spans="1:21" ht="15.75" thickBot="1" x14ac:dyDescent="0.3">
      <c r="A51" s="32" t="s">
        <v>21</v>
      </c>
      <c r="B51" s="61">
        <v>1.5385422588246249E-3</v>
      </c>
      <c r="C51" s="62">
        <v>4.8464306397998768E-3</v>
      </c>
      <c r="D51" s="47">
        <f t="shared" ref="D51:U51" si="41">D15+D27+D39</f>
        <v>1.099936908868518</v>
      </c>
      <c r="E51" s="47">
        <f t="shared" ref="E51" si="42">E15+E27+E39</f>
        <v>1.099936908868518</v>
      </c>
      <c r="F51" s="47">
        <f t="shared" si="41"/>
        <v>0.84978947163361118</v>
      </c>
      <c r="G51" s="47">
        <f t="shared" si="41"/>
        <v>0.12118979023357043</v>
      </c>
      <c r="H51" s="47">
        <f t="shared" si="41"/>
        <v>0.11263680264336376</v>
      </c>
      <c r="I51" s="47">
        <f t="shared" si="41"/>
        <v>0.12115104741288769</v>
      </c>
      <c r="J51" s="47">
        <f t="shared" ref="J51" si="43">J15+J27+J39</f>
        <v>1.099936908868518</v>
      </c>
      <c r="K51" s="47">
        <f t="shared" si="41"/>
        <v>0.1494622604700559</v>
      </c>
      <c r="L51" s="47">
        <f t="shared" si="41"/>
        <v>5.5448887675588331E-2</v>
      </c>
      <c r="M51" s="47">
        <f t="shared" si="41"/>
        <v>6.0261183947938363E-2</v>
      </c>
      <c r="N51" s="47">
        <f t="shared" si="41"/>
        <v>7.0456747974294506E-2</v>
      </c>
      <c r="O51" s="47">
        <f t="shared" ref="O51" si="44">O15+O27+O39</f>
        <v>1.099936908868518</v>
      </c>
      <c r="P51" s="47">
        <f t="shared" si="41"/>
        <v>6.8677105886952305E-2</v>
      </c>
      <c r="Q51" s="47">
        <f t="shared" si="41"/>
        <v>2.5773870318771493E-2</v>
      </c>
      <c r="R51" s="47">
        <f t="shared" si="41"/>
        <v>1.0627979621973014E-2</v>
      </c>
      <c r="S51" s="47">
        <f>S15+S27+S39</f>
        <v>2.4611938035030055E-2</v>
      </c>
      <c r="T51" s="47">
        <f t="shared" ref="T51" si="45">T15+T27+T39</f>
        <v>1.099936908868518</v>
      </c>
      <c r="U51" s="47">
        <f t="shared" si="41"/>
        <v>3.45451983839037E-2</v>
      </c>
    </row>
    <row r="54" spans="1:21" x14ac:dyDescent="0.25">
      <c r="A54" s="66" t="s">
        <v>24</v>
      </c>
    </row>
    <row r="6017" spans="1:2" x14ac:dyDescent="0.25">
      <c r="A6017" t="s">
        <v>25</v>
      </c>
      <c r="B6017">
        <v>2.4974937122957595E-2</v>
      </c>
    </row>
    <row r="6018" spans="1:2" x14ac:dyDescent="0.25">
      <c r="A6018" t="s">
        <v>26</v>
      </c>
    </row>
    <row r="6019" spans="1:2" x14ac:dyDescent="0.25">
      <c r="A6019" t="s">
        <v>27</v>
      </c>
    </row>
    <row r="6020" spans="1:2" x14ac:dyDescent="0.25">
      <c r="A6020" t="s">
        <v>28</v>
      </c>
    </row>
    <row r="6021" spans="1:2" x14ac:dyDescent="0.25">
      <c r="A6021" t="s">
        <v>29</v>
      </c>
    </row>
    <row r="6022" spans="1:2" x14ac:dyDescent="0.25">
      <c r="A6022" t="s">
        <v>30</v>
      </c>
    </row>
  </sheetData>
  <mergeCells count="4">
    <mergeCell ref="B3:F3"/>
    <mergeCell ref="G3:K3"/>
    <mergeCell ref="L3:P3"/>
    <mergeCell ref="Q3:U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AAD2-DF22-40E3-BA5D-0BE5AE3F578B}">
  <dimension ref="A1:Q6034"/>
  <sheetViews>
    <sheetView zoomScale="115" zoomScaleNormal="115" workbookViewId="0">
      <selection activeCell="Y75" sqref="Y75"/>
    </sheetView>
  </sheetViews>
  <sheetFormatPr baseColWidth="10" defaultColWidth="11.42578125" defaultRowHeight="15" x14ac:dyDescent="0.25"/>
  <cols>
    <col min="1" max="1" width="30.7109375" bestFit="1" customWidth="1"/>
    <col min="2" max="3" width="8.7109375" hidden="1" customWidth="1"/>
    <col min="4" max="5" width="8.7109375" customWidth="1"/>
    <col min="6" max="7" width="8.7109375" hidden="1" customWidth="1"/>
    <col min="8" max="9" width="8.7109375" customWidth="1"/>
    <col min="10" max="11" width="8.7109375" hidden="1" customWidth="1"/>
    <col min="12" max="13" width="8.7109375" customWidth="1"/>
    <col min="14" max="15" width="8.7109375" hidden="1" customWidth="1"/>
    <col min="16" max="17" width="8.7109375" customWidth="1"/>
  </cols>
  <sheetData>
    <row r="1" spans="1:17" ht="24" customHeight="1" x14ac:dyDescent="0.5">
      <c r="A1" s="1" t="s">
        <v>0</v>
      </c>
    </row>
    <row r="2" spans="1:17" ht="15.75" thickBot="1" x14ac:dyDescent="0.3">
      <c r="A2" t="s">
        <v>1</v>
      </c>
    </row>
    <row r="3" spans="1:17" x14ac:dyDescent="0.25">
      <c r="A3" s="2" t="s">
        <v>2</v>
      </c>
      <c r="B3" s="143" t="s">
        <v>3</v>
      </c>
      <c r="C3" s="144"/>
      <c r="D3" s="144"/>
      <c r="E3" s="145"/>
      <c r="F3" s="143" t="s">
        <v>4</v>
      </c>
      <c r="G3" s="144"/>
      <c r="H3" s="144"/>
      <c r="I3" s="145"/>
      <c r="J3" s="143" t="s">
        <v>5</v>
      </c>
      <c r="K3" s="144"/>
      <c r="L3" s="144"/>
      <c r="M3" s="145"/>
      <c r="N3" s="144" t="s">
        <v>6</v>
      </c>
      <c r="O3" s="144"/>
      <c r="P3" s="144"/>
      <c r="Q3" s="145"/>
    </row>
    <row r="4" spans="1:17" x14ac:dyDescent="0.25">
      <c r="A4" s="3"/>
      <c r="B4" s="4" t="s">
        <v>7</v>
      </c>
      <c r="C4" s="5" t="s">
        <v>8</v>
      </c>
      <c r="D4" s="6" t="s">
        <v>9</v>
      </c>
      <c r="E4" s="7" t="s">
        <v>10</v>
      </c>
      <c r="F4" s="8" t="s">
        <v>7</v>
      </c>
      <c r="G4" s="5" t="s">
        <v>8</v>
      </c>
      <c r="H4" s="6" t="s">
        <v>9</v>
      </c>
      <c r="I4" s="9" t="s">
        <v>10</v>
      </c>
      <c r="J4" s="4" t="s">
        <v>7</v>
      </c>
      <c r="K4" s="5" t="s">
        <v>8</v>
      </c>
      <c r="L4" s="6" t="s">
        <v>9</v>
      </c>
      <c r="M4" s="7" t="s">
        <v>10</v>
      </c>
      <c r="N4" s="8" t="s">
        <v>7</v>
      </c>
      <c r="O4" s="5" t="s">
        <v>8</v>
      </c>
      <c r="P4" s="6" t="s">
        <v>9</v>
      </c>
      <c r="Q4" s="7" t="s">
        <v>10</v>
      </c>
    </row>
    <row r="5" spans="1:17" x14ac:dyDescent="0.25">
      <c r="A5" s="10" t="s">
        <v>11</v>
      </c>
      <c r="B5" s="11"/>
      <c r="C5" s="12"/>
      <c r="D5" s="12"/>
      <c r="E5" s="13"/>
      <c r="F5" s="14"/>
      <c r="G5" s="12"/>
      <c r="H5" s="12"/>
      <c r="I5" s="15"/>
      <c r="J5" s="11"/>
      <c r="K5" s="12"/>
      <c r="L5" s="12"/>
      <c r="M5" s="13"/>
      <c r="N5" s="14"/>
      <c r="O5" s="12"/>
      <c r="P5" s="12"/>
      <c r="Q5" s="13"/>
    </row>
    <row r="6" spans="1:17" x14ac:dyDescent="0.25">
      <c r="A6" s="16" t="s">
        <v>12</v>
      </c>
      <c r="B6" s="17">
        <v>0.76962179431460853</v>
      </c>
      <c r="C6" s="18">
        <v>0.87327465046130559</v>
      </c>
      <c r="D6" s="18">
        <v>0.75719222907002914</v>
      </c>
      <c r="E6" s="19">
        <v>0.78891838404618553</v>
      </c>
      <c r="F6" s="20">
        <v>2.5250546785207182</v>
      </c>
      <c r="G6" s="18">
        <v>2.5035860439701638</v>
      </c>
      <c r="H6" s="18">
        <v>2.4238953101760483</v>
      </c>
      <c r="I6" s="21">
        <v>2.3782881874352575</v>
      </c>
      <c r="J6" s="17">
        <v>0</v>
      </c>
      <c r="K6" s="18">
        <v>0</v>
      </c>
      <c r="L6" s="18">
        <v>0</v>
      </c>
      <c r="M6" s="19">
        <v>0</v>
      </c>
      <c r="N6" s="20">
        <v>0</v>
      </c>
      <c r="O6" s="18">
        <v>0</v>
      </c>
      <c r="P6" s="18">
        <v>0</v>
      </c>
      <c r="Q6" s="19">
        <v>0</v>
      </c>
    </row>
    <row r="7" spans="1:17" x14ac:dyDescent="0.25">
      <c r="A7" s="16" t="s">
        <v>13</v>
      </c>
      <c r="B7" s="17">
        <v>1.6937070947794193</v>
      </c>
      <c r="C7" s="18">
        <v>2.2342944401729716</v>
      </c>
      <c r="D7" s="18">
        <v>1.1697093284530784</v>
      </c>
      <c r="E7" s="19">
        <v>1.5398087220040748</v>
      </c>
      <c r="F7" s="20">
        <v>0.71194618450943936</v>
      </c>
      <c r="G7" s="18">
        <v>0.70293475202774569</v>
      </c>
      <c r="H7" s="18">
        <v>0.49505499528779157</v>
      </c>
      <c r="I7" s="21">
        <v>0.65115088139142585</v>
      </c>
      <c r="J7" s="17">
        <v>0.17810708718752416</v>
      </c>
      <c r="K7" s="18">
        <v>0.18053628497443755</v>
      </c>
      <c r="L7" s="18">
        <v>0</v>
      </c>
      <c r="M7" s="19">
        <v>0.17287291629915755</v>
      </c>
      <c r="N7" s="20">
        <v>0</v>
      </c>
      <c r="O7" s="18">
        <v>0</v>
      </c>
      <c r="P7" s="18">
        <v>0</v>
      </c>
      <c r="Q7" s="19">
        <v>0</v>
      </c>
    </row>
    <row r="8" spans="1:17" x14ac:dyDescent="0.25">
      <c r="A8" s="16" t="s">
        <v>14</v>
      </c>
      <c r="B8" s="17">
        <v>3.0546463472135703</v>
      </c>
      <c r="C8" s="18">
        <v>3.6715623408781499</v>
      </c>
      <c r="D8" s="18">
        <v>3.4461303129895828</v>
      </c>
      <c r="E8" s="19">
        <v>4.5119557388509426</v>
      </c>
      <c r="F8" s="20">
        <v>4.2184724747557434</v>
      </c>
      <c r="G8" s="18">
        <v>2.2329052499431961</v>
      </c>
      <c r="H8" s="18">
        <v>3.5444067234236245</v>
      </c>
      <c r="I8" s="21">
        <v>2.5244557479676524</v>
      </c>
      <c r="J8" s="17">
        <v>1.7089128016052386</v>
      </c>
      <c r="K8" s="18">
        <v>0.49474054377311438</v>
      </c>
      <c r="L8" s="18">
        <v>1.3124618920469162</v>
      </c>
      <c r="M8" s="19">
        <v>0.48041629617147519</v>
      </c>
      <c r="N8" s="20">
        <v>0.62227678568101952</v>
      </c>
      <c r="O8" s="18">
        <v>0.36115349365158045</v>
      </c>
      <c r="P8" s="18">
        <v>0.42679038271672676</v>
      </c>
      <c r="Q8" s="19">
        <v>0.51161605814129596</v>
      </c>
    </row>
    <row r="9" spans="1:17" x14ac:dyDescent="0.25">
      <c r="A9" s="16" t="s">
        <v>15</v>
      </c>
      <c r="B9" s="17">
        <v>0.4383618110492144</v>
      </c>
      <c r="C9" s="18">
        <v>1.0671633463821306</v>
      </c>
      <c r="D9" s="18">
        <v>0.84398562989302583</v>
      </c>
      <c r="E9" s="19">
        <v>0.77088896574760402</v>
      </c>
      <c r="F9" s="20">
        <v>3.1102442674726349</v>
      </c>
      <c r="G9" s="18">
        <v>3.3722300603322166</v>
      </c>
      <c r="H9" s="18">
        <v>3.5653550642523091</v>
      </c>
      <c r="I9" s="21">
        <v>3.2593197014357083</v>
      </c>
      <c r="J9" s="17">
        <v>2.0202988515329952</v>
      </c>
      <c r="K9" s="18">
        <v>2.5473612713725116</v>
      </c>
      <c r="L9" s="18">
        <v>2.3124058581168554</v>
      </c>
      <c r="M9" s="19">
        <v>2.3142386710019718</v>
      </c>
      <c r="N9" s="20">
        <v>0.78093073741366137</v>
      </c>
      <c r="O9" s="18">
        <v>0.42863487018534319</v>
      </c>
      <c r="P9" s="18">
        <v>0.99560746325426541</v>
      </c>
      <c r="Q9" s="19">
        <v>0.78474213783069069</v>
      </c>
    </row>
    <row r="10" spans="1:17" x14ac:dyDescent="0.25">
      <c r="A10" s="16" t="s">
        <v>16</v>
      </c>
      <c r="B10" s="17">
        <v>2.2142472256817509</v>
      </c>
      <c r="C10" s="18">
        <v>2.4839800291091549</v>
      </c>
      <c r="D10" s="18">
        <v>2.3845999071473334</v>
      </c>
      <c r="E10" s="19">
        <v>2.4149854580273988</v>
      </c>
      <c r="F10" s="20">
        <v>1.1964511133895563</v>
      </c>
      <c r="G10" s="18">
        <v>2.1416188175302677</v>
      </c>
      <c r="H10" s="18">
        <v>3.2976362445902234</v>
      </c>
      <c r="I10" s="21">
        <v>1.6341743401094961</v>
      </c>
      <c r="J10" s="17">
        <v>0.83711602138407171</v>
      </c>
      <c r="K10" s="18">
        <v>1.5163033836807642</v>
      </c>
      <c r="L10" s="18">
        <v>0.94003459814803914</v>
      </c>
      <c r="M10" s="19">
        <v>1.3272630521726041</v>
      </c>
      <c r="N10" s="20">
        <v>0.28353010675160117</v>
      </c>
      <c r="O10" s="18">
        <v>0.53981504618001008</v>
      </c>
      <c r="P10" s="18">
        <v>2.2870659774396347</v>
      </c>
      <c r="Q10" s="19">
        <v>0.1758579123286583</v>
      </c>
    </row>
    <row r="11" spans="1:17" x14ac:dyDescent="0.25">
      <c r="A11" s="16" t="s">
        <v>17</v>
      </c>
      <c r="B11" s="22">
        <v>0.57912308614219199</v>
      </c>
      <c r="C11" s="23">
        <v>0.75250501569605133</v>
      </c>
      <c r="D11" s="23">
        <v>0.79165371911814975</v>
      </c>
      <c r="E11" s="24">
        <v>1.0317347041229972</v>
      </c>
      <c r="F11" s="25">
        <v>3.2793874830952121</v>
      </c>
      <c r="G11" s="23">
        <v>2.7780432774567156</v>
      </c>
      <c r="H11" s="23">
        <v>1.7938105892829646</v>
      </c>
      <c r="I11" s="26">
        <v>2.9605938983615832</v>
      </c>
      <c r="J11" s="22">
        <v>0.34528219604596394</v>
      </c>
      <c r="K11" s="23">
        <v>0.33212885894791816</v>
      </c>
      <c r="L11" s="23">
        <v>0.6991146597513016</v>
      </c>
      <c r="M11" s="24">
        <v>0.4120806044904467</v>
      </c>
      <c r="N11" s="25">
        <v>2.1349575079612984</v>
      </c>
      <c r="O11" s="23">
        <v>1.990561239146895</v>
      </c>
      <c r="P11" s="23">
        <v>0.3040868756033045</v>
      </c>
      <c r="Q11" s="24">
        <v>2.1759553475035873</v>
      </c>
    </row>
    <row r="12" spans="1:17" x14ac:dyDescent="0.25">
      <c r="A12" s="16" t="s">
        <v>18</v>
      </c>
      <c r="B12" s="22">
        <v>0.8397240915948998</v>
      </c>
      <c r="C12" s="23">
        <v>0.33367090506058172</v>
      </c>
      <c r="D12" s="23">
        <v>0.42559514451250252</v>
      </c>
      <c r="E12" s="24">
        <v>0.42265281776490371</v>
      </c>
      <c r="F12" s="25">
        <v>2.3501254920102537</v>
      </c>
      <c r="G12" s="23">
        <v>1.2065634158146674</v>
      </c>
      <c r="H12" s="23">
        <v>1.5559862243760556</v>
      </c>
      <c r="I12" s="26">
        <v>1.5937405394308515</v>
      </c>
      <c r="J12" s="22">
        <v>1.466870736106558</v>
      </c>
      <c r="K12" s="23">
        <v>0.45343798506454158</v>
      </c>
      <c r="L12" s="23">
        <v>0.55802670679288657</v>
      </c>
      <c r="M12" s="24">
        <v>0.70926317307339937</v>
      </c>
      <c r="N12" s="25">
        <v>0.63947689913864858</v>
      </c>
      <c r="O12" s="23">
        <v>8.4075231349626633E-2</v>
      </c>
      <c r="P12" s="23">
        <v>0.67599702908019743</v>
      </c>
      <c r="Q12" s="24">
        <v>0.11762934955488415</v>
      </c>
    </row>
    <row r="13" spans="1:17" x14ac:dyDescent="0.25">
      <c r="A13" s="16" t="s">
        <v>19</v>
      </c>
      <c r="B13" s="17">
        <v>1.0370914485410433E-2</v>
      </c>
      <c r="C13" s="18">
        <v>0.23824837228715651</v>
      </c>
      <c r="D13" s="18">
        <v>0.24775699168658347</v>
      </c>
      <c r="E13" s="19">
        <v>0.1612162108411779</v>
      </c>
      <c r="F13" s="20">
        <v>0.11114324078278399</v>
      </c>
      <c r="G13" s="18">
        <v>0.83542483640149556</v>
      </c>
      <c r="H13" s="18">
        <v>0.88251986037291685</v>
      </c>
      <c r="I13" s="21">
        <v>0.66232347630354449</v>
      </c>
      <c r="J13" s="17">
        <v>4.2509352780858149E-2</v>
      </c>
      <c r="K13" s="18">
        <v>0.26630641831961571</v>
      </c>
      <c r="L13" s="18">
        <v>0.82323147633123051</v>
      </c>
      <c r="M13" s="19">
        <v>5.3750011719597549E-2</v>
      </c>
      <c r="N13" s="20">
        <v>1.8488806973567713E-2</v>
      </c>
      <c r="O13" s="18">
        <v>0.52673687667056868</v>
      </c>
      <c r="P13" s="18">
        <v>2.1750012326218492E-2</v>
      </c>
      <c r="Q13" s="19">
        <v>0.54945172842315859</v>
      </c>
    </row>
    <row r="14" spans="1:17" x14ac:dyDescent="0.25">
      <c r="A14" s="16" t="s">
        <v>20</v>
      </c>
      <c r="B14" s="27">
        <v>0.17209756742442284</v>
      </c>
      <c r="C14" s="28">
        <v>0.12063476192741199</v>
      </c>
      <c r="D14" s="28">
        <v>0.16485564367803726</v>
      </c>
      <c r="E14" s="29">
        <v>0.18303818075231224</v>
      </c>
      <c r="F14" s="30">
        <v>0.20426668889882149</v>
      </c>
      <c r="G14" s="28">
        <v>0.773976771480545</v>
      </c>
      <c r="H14" s="28">
        <v>0.14464355296820119</v>
      </c>
      <c r="I14" s="31">
        <v>0.87609844867832587</v>
      </c>
      <c r="J14" s="27">
        <v>6.5403387589522008E-2</v>
      </c>
      <c r="K14" s="28">
        <v>0.62243365088093994</v>
      </c>
      <c r="L14" s="28">
        <v>3.2438619481805361E-2</v>
      </c>
      <c r="M14" s="29">
        <v>0.75172854682877943</v>
      </c>
      <c r="N14" s="30">
        <v>2.9521601462062241E-2</v>
      </c>
      <c r="O14" s="28">
        <v>5.4681944222528672E-2</v>
      </c>
      <c r="P14" s="28">
        <v>2.3665924130557146E-2</v>
      </c>
      <c r="Q14" s="29">
        <v>3.9672753532313122E-2</v>
      </c>
    </row>
    <row r="15" spans="1:17" ht="15.75" thickBot="1" x14ac:dyDescent="0.3">
      <c r="A15" s="32" t="s">
        <v>21</v>
      </c>
      <c r="B15" s="33">
        <v>4.0230030915932781E-2</v>
      </c>
      <c r="C15" s="34">
        <v>5.3468088681948002E-2</v>
      </c>
      <c r="D15" s="34">
        <v>5.9780602033695208E-2</v>
      </c>
      <c r="E15" s="35">
        <v>5.8919847265025402E-2</v>
      </c>
      <c r="F15" s="36">
        <v>6.7296978061921545E-2</v>
      </c>
      <c r="G15" s="34">
        <v>5.4915723808121986E-2</v>
      </c>
      <c r="H15" s="34">
        <v>7.6149446354448716E-2</v>
      </c>
      <c r="I15" s="37">
        <v>7.6428159670354961E-2</v>
      </c>
      <c r="J15" s="33">
        <v>4.763344366566153E-2</v>
      </c>
      <c r="K15" s="34">
        <v>4.8383382695293395E-2</v>
      </c>
      <c r="L15" s="34">
        <v>5.6059890925323722E-2</v>
      </c>
      <c r="M15" s="35">
        <v>5.3244760975227373E-2</v>
      </c>
      <c r="N15" s="36">
        <v>1.3071034233091257E-2</v>
      </c>
      <c r="O15" s="34">
        <v>2.7019525181073531E-3</v>
      </c>
      <c r="P15" s="34">
        <v>1.2188106692424275E-2</v>
      </c>
      <c r="Q15" s="35">
        <v>1.7089736474847166E-2</v>
      </c>
    </row>
    <row r="16" spans="1:17" ht="15.75" thickBot="1" x14ac:dyDescent="0.3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x14ac:dyDescent="0.25">
      <c r="A17" s="40" t="s">
        <v>22</v>
      </c>
      <c r="B17" s="41"/>
      <c r="C17" s="42"/>
      <c r="D17" s="42"/>
      <c r="E17" s="43"/>
      <c r="F17" s="44"/>
      <c r="G17" s="42"/>
      <c r="H17" s="42"/>
      <c r="I17" s="45"/>
      <c r="J17" s="41"/>
      <c r="K17" s="42"/>
      <c r="L17" s="42"/>
      <c r="M17" s="43"/>
      <c r="N17" s="44"/>
      <c r="O17" s="42"/>
      <c r="P17" s="42"/>
      <c r="Q17" s="43"/>
    </row>
    <row r="18" spans="1:17" x14ac:dyDescent="0.25">
      <c r="A18" s="16" t="s">
        <v>12</v>
      </c>
      <c r="B18" s="46">
        <v>5.0766152403437514</v>
      </c>
      <c r="C18" s="47">
        <v>5.1776648422567755</v>
      </c>
      <c r="D18" s="47">
        <v>4.9825929287838653</v>
      </c>
      <c r="E18" s="48">
        <v>5.1479628390402938</v>
      </c>
      <c r="F18" s="49">
        <v>0</v>
      </c>
      <c r="G18" s="47">
        <v>0</v>
      </c>
      <c r="H18" s="47">
        <v>0</v>
      </c>
      <c r="I18" s="50">
        <v>0</v>
      </c>
      <c r="J18" s="46">
        <v>0</v>
      </c>
      <c r="K18" s="47">
        <v>0</v>
      </c>
      <c r="L18" s="47">
        <v>0</v>
      </c>
      <c r="M18" s="48">
        <v>0</v>
      </c>
      <c r="N18" s="49">
        <v>0</v>
      </c>
      <c r="O18" s="47">
        <v>0</v>
      </c>
      <c r="P18" s="47">
        <v>0</v>
      </c>
      <c r="Q18" s="48">
        <v>0</v>
      </c>
    </row>
    <row r="19" spans="1:17" x14ac:dyDescent="0.25">
      <c r="A19" s="16" t="s">
        <v>13</v>
      </c>
      <c r="B19" s="46">
        <v>4.3495553985453457</v>
      </c>
      <c r="C19" s="47">
        <v>4.1106183856674408</v>
      </c>
      <c r="D19" s="47">
        <v>4.2733223788176957</v>
      </c>
      <c r="E19" s="48">
        <v>5.0289488064830561</v>
      </c>
      <c r="F19" s="49">
        <v>0.13792088938437841</v>
      </c>
      <c r="G19" s="47">
        <v>0.13516506232428879</v>
      </c>
      <c r="H19" s="47">
        <v>0.13112625001043626</v>
      </c>
      <c r="I19" s="50">
        <v>0.12703990892125996</v>
      </c>
      <c r="J19" s="46">
        <v>0</v>
      </c>
      <c r="K19" s="47">
        <v>0</v>
      </c>
      <c r="L19" s="47">
        <v>0</v>
      </c>
      <c r="M19" s="48">
        <v>0</v>
      </c>
      <c r="N19" s="49">
        <v>0</v>
      </c>
      <c r="O19" s="47">
        <v>0</v>
      </c>
      <c r="P19" s="47">
        <v>0</v>
      </c>
      <c r="Q19" s="48">
        <v>0</v>
      </c>
    </row>
    <row r="20" spans="1:17" x14ac:dyDescent="0.25">
      <c r="A20" s="16" t="s">
        <v>14</v>
      </c>
      <c r="B20" s="46">
        <v>12.377861770788501</v>
      </c>
      <c r="C20" s="47">
        <v>13.251597995861561</v>
      </c>
      <c r="D20" s="47">
        <v>10.322324279111445</v>
      </c>
      <c r="E20" s="48">
        <v>9.509943667607331</v>
      </c>
      <c r="F20" s="49">
        <v>1.1696515482315684</v>
      </c>
      <c r="G20" s="47">
        <v>0.94845277027460206</v>
      </c>
      <c r="H20" s="47">
        <v>1.1200908472417452</v>
      </c>
      <c r="I20" s="50">
        <v>0.83932401636162579</v>
      </c>
      <c r="J20" s="46">
        <v>4.3039733445581166E-2</v>
      </c>
      <c r="K20" s="47">
        <v>7.9498546385511348E-2</v>
      </c>
      <c r="L20" s="47">
        <v>5.5681900737367479E-2</v>
      </c>
      <c r="M20" s="48">
        <v>8.1877045836104417E-2</v>
      </c>
      <c r="N20" s="49">
        <v>0.13386632645157848</v>
      </c>
      <c r="O20" s="47">
        <v>2.5895584865721051E-3</v>
      </c>
      <c r="P20" s="47">
        <v>0.12755403504733331</v>
      </c>
      <c r="Q20" s="48">
        <v>2.2514311412311023E-3</v>
      </c>
    </row>
    <row r="21" spans="1:17" x14ac:dyDescent="0.25">
      <c r="A21" s="16" t="s">
        <v>15</v>
      </c>
      <c r="B21" s="46">
        <v>12.956884040771282</v>
      </c>
      <c r="C21" s="47">
        <v>13.776374720622156</v>
      </c>
      <c r="D21" s="47">
        <v>13.881700037038886</v>
      </c>
      <c r="E21" s="48">
        <v>14.091224459429533</v>
      </c>
      <c r="F21" s="49">
        <v>1.3022423311010445</v>
      </c>
      <c r="G21" s="47">
        <v>1.0320874170206105</v>
      </c>
      <c r="H21" s="47">
        <v>1.1527589607662385</v>
      </c>
      <c r="I21" s="50">
        <v>1.1703763539861129</v>
      </c>
      <c r="J21" s="46">
        <v>0.29614965992298614</v>
      </c>
      <c r="K21" s="47">
        <v>0.28415908628867442</v>
      </c>
      <c r="L21" s="47">
        <v>0.27200859292155638</v>
      </c>
      <c r="M21" s="48">
        <v>0.26361299036024916</v>
      </c>
      <c r="N21" s="49">
        <v>0.70289903003019705</v>
      </c>
      <c r="O21" s="47">
        <v>0.45328962494291508</v>
      </c>
      <c r="P21" s="47">
        <v>0.61788103768192493</v>
      </c>
      <c r="Q21" s="48">
        <v>0.44176778525693339</v>
      </c>
    </row>
    <row r="22" spans="1:17" x14ac:dyDescent="0.25">
      <c r="A22" s="16" t="s">
        <v>16</v>
      </c>
      <c r="B22" s="46">
        <v>3.1465994512181945</v>
      </c>
      <c r="C22" s="47">
        <v>2.643759384339663</v>
      </c>
      <c r="D22" s="47">
        <v>2.3633234209906426</v>
      </c>
      <c r="E22" s="48">
        <v>1.9940661365402508</v>
      </c>
      <c r="F22" s="49">
        <v>0.93410116673664623</v>
      </c>
      <c r="G22" s="47">
        <v>0.71320307074880585</v>
      </c>
      <c r="H22" s="47">
        <v>0.88432985184986113</v>
      </c>
      <c r="I22" s="50">
        <v>0.85231044030583492</v>
      </c>
      <c r="J22" s="46">
        <v>0.10766289162749412</v>
      </c>
      <c r="K22" s="47">
        <v>4.4957612614099049E-6</v>
      </c>
      <c r="L22" s="47">
        <v>0.12851251016679377</v>
      </c>
      <c r="M22" s="48">
        <v>1.7473431077789366E-2</v>
      </c>
      <c r="N22" s="49">
        <v>0.50209954035282933</v>
      </c>
      <c r="O22" s="47">
        <v>0.24242493449900629</v>
      </c>
      <c r="P22" s="47">
        <v>0.52810836804231698</v>
      </c>
      <c r="Q22" s="48">
        <v>0.37844654866228999</v>
      </c>
    </row>
    <row r="23" spans="1:17" x14ac:dyDescent="0.25">
      <c r="A23" s="16" t="s">
        <v>17</v>
      </c>
      <c r="B23" s="51">
        <v>9.3209273350874469</v>
      </c>
      <c r="C23" s="52">
        <v>9.8588223065647025</v>
      </c>
      <c r="D23" s="52">
        <v>8.712960440336138</v>
      </c>
      <c r="E23" s="53">
        <v>9.4648600802665843</v>
      </c>
      <c r="F23" s="54">
        <v>3.0393091410493902</v>
      </c>
      <c r="G23" s="52">
        <v>2.7692046108167836</v>
      </c>
      <c r="H23" s="52">
        <v>2.7837720837132793</v>
      </c>
      <c r="I23" s="55">
        <v>2.6738936972094232</v>
      </c>
      <c r="J23" s="51">
        <v>0.3202140388430636</v>
      </c>
      <c r="K23" s="52">
        <v>0.19955785087146286</v>
      </c>
      <c r="L23" s="52">
        <v>0.13742227888290526</v>
      </c>
      <c r="M23" s="53">
        <v>0.20148088993174898</v>
      </c>
      <c r="N23" s="54">
        <v>1.9620227280826437</v>
      </c>
      <c r="O23" s="52">
        <v>2.0975333826008824</v>
      </c>
      <c r="P23" s="52">
        <v>1.8213685662279724</v>
      </c>
      <c r="Q23" s="53">
        <v>1.9399503993864438</v>
      </c>
    </row>
    <row r="24" spans="1:17" x14ac:dyDescent="0.25">
      <c r="A24" s="16" t="s">
        <v>18</v>
      </c>
      <c r="B24" s="51">
        <v>4.0625624758835697</v>
      </c>
      <c r="C24" s="52">
        <v>1.3500456364725646</v>
      </c>
      <c r="D24" s="52">
        <v>4.4290969120735424</v>
      </c>
      <c r="E24" s="53">
        <v>3.6855092744112028</v>
      </c>
      <c r="F24" s="54">
        <v>1.7946985866407281</v>
      </c>
      <c r="G24" s="52">
        <v>1.4868156855671766</v>
      </c>
      <c r="H24" s="52">
        <v>1.9542726162433017</v>
      </c>
      <c r="I24" s="55">
        <v>1.8548399601883554</v>
      </c>
      <c r="J24" s="51">
        <v>4.2710985099678474E-2</v>
      </c>
      <c r="K24" s="52">
        <v>0.20750635678163559</v>
      </c>
      <c r="L24" s="52">
        <v>0.16029172368884032</v>
      </c>
      <c r="M24" s="53">
        <v>0.16397077870692825</v>
      </c>
      <c r="N24" s="54">
        <v>0.93209799348227906</v>
      </c>
      <c r="O24" s="52">
        <v>0.2551164685399665</v>
      </c>
      <c r="P24" s="52">
        <v>1.060005983875437</v>
      </c>
      <c r="Q24" s="53">
        <v>0.94811253489995739</v>
      </c>
    </row>
    <row r="25" spans="1:17" x14ac:dyDescent="0.25">
      <c r="A25" s="16" t="s">
        <v>19</v>
      </c>
      <c r="B25" s="46">
        <v>0.77525434930774151</v>
      </c>
      <c r="C25" s="47">
        <v>1.7505685114903116</v>
      </c>
      <c r="D25" s="47">
        <v>0.80674425046809506</v>
      </c>
      <c r="E25" s="48">
        <v>0.82624880358367803</v>
      </c>
      <c r="F25" s="49">
        <v>0.26370438983802919</v>
      </c>
      <c r="G25" s="47">
        <v>0.53838988986014313</v>
      </c>
      <c r="H25" s="47">
        <v>0.10251218509523213</v>
      </c>
      <c r="I25" s="50">
        <v>0.25029149426966907</v>
      </c>
      <c r="J25" s="46">
        <v>2.0829495196394918E-2</v>
      </c>
      <c r="K25" s="47">
        <v>4.3518969010447875E-3</v>
      </c>
      <c r="L25" s="47">
        <v>1.4815346185636629E-2</v>
      </c>
      <c r="M25" s="48">
        <v>1.6430162281359743E-2</v>
      </c>
      <c r="N25" s="49">
        <v>4.1054093436328876E-2</v>
      </c>
      <c r="O25" s="47">
        <v>0.4533930274519275</v>
      </c>
      <c r="P25" s="47">
        <v>2.6050169931511918E-2</v>
      </c>
      <c r="Q25" s="48">
        <v>2.4765742553542122E-2</v>
      </c>
    </row>
    <row r="26" spans="1:17" x14ac:dyDescent="0.25">
      <c r="A26" s="16" t="s">
        <v>20</v>
      </c>
      <c r="B26" s="56">
        <v>0.87887144462499311</v>
      </c>
      <c r="C26" s="57">
        <v>0.64109106011579109</v>
      </c>
      <c r="D26" s="57">
        <v>0.57499057412929655</v>
      </c>
      <c r="E26" s="58">
        <v>0.91302826145406879</v>
      </c>
      <c r="F26" s="59">
        <v>0.23738698892069857</v>
      </c>
      <c r="G26" s="57">
        <v>0.24287451062514728</v>
      </c>
      <c r="H26" s="57">
        <v>0.42062727347079193</v>
      </c>
      <c r="I26" s="60">
        <v>0.27678333403148836</v>
      </c>
      <c r="J26" s="56">
        <v>5.1210225669082884E-2</v>
      </c>
      <c r="K26" s="57">
        <v>4.6544616339376746E-2</v>
      </c>
      <c r="L26" s="57">
        <v>6.6094284294063235E-2</v>
      </c>
      <c r="M26" s="58">
        <v>6.4402557748389586E-2</v>
      </c>
      <c r="N26" s="59">
        <v>4.8080541416089202E-2</v>
      </c>
      <c r="O26" s="57">
        <v>4.9835513582728794E-2</v>
      </c>
      <c r="P26" s="57">
        <v>4.8901961349547919E-2</v>
      </c>
      <c r="Q26" s="58">
        <v>4.4122765318502295E-2</v>
      </c>
    </row>
    <row r="27" spans="1:17" ht="15.75" thickBot="1" x14ac:dyDescent="0.3">
      <c r="A27" s="32" t="s">
        <v>21</v>
      </c>
      <c r="B27" s="61">
        <v>1.0377270286764553</v>
      </c>
      <c r="C27" s="62">
        <v>1.175749468128964</v>
      </c>
      <c r="D27" s="62">
        <v>1.0379963629036442</v>
      </c>
      <c r="E27" s="63">
        <v>0.78647880513822244</v>
      </c>
      <c r="F27" s="64">
        <v>5.3848979058861865E-2</v>
      </c>
      <c r="G27" s="62">
        <v>5.7721078835241774E-2</v>
      </c>
      <c r="H27" s="62">
        <v>4.4524959585164489E-2</v>
      </c>
      <c r="I27" s="65">
        <v>7.28903474498383E-2</v>
      </c>
      <c r="J27" s="61">
        <v>7.8154440099267985E-3</v>
      </c>
      <c r="K27" s="62">
        <v>1.187780125264497E-2</v>
      </c>
      <c r="L27" s="62">
        <v>1.4393741745223896E-2</v>
      </c>
      <c r="M27" s="63">
        <v>1.5432344911724927E-2</v>
      </c>
      <c r="N27" s="64">
        <v>1.2702836085680234E-2</v>
      </c>
      <c r="O27" s="62">
        <v>7.9260271038656613E-3</v>
      </c>
      <c r="P27" s="62">
        <v>1.242383134260578E-2</v>
      </c>
      <c r="Q27" s="63">
        <v>1.7455461909056533E-2</v>
      </c>
    </row>
    <row r="28" spans="1:17" ht="15.75" thickBot="1" x14ac:dyDescent="0.3"/>
    <row r="29" spans="1:17" x14ac:dyDescent="0.25">
      <c r="A29" s="40" t="s">
        <v>23</v>
      </c>
      <c r="B29" s="41"/>
      <c r="C29" s="42"/>
      <c r="D29" s="42"/>
      <c r="E29" s="43"/>
      <c r="F29" s="44"/>
      <c r="G29" s="42"/>
      <c r="H29" s="42"/>
      <c r="I29" s="45"/>
      <c r="J29" s="41"/>
      <c r="K29" s="42"/>
      <c r="L29" s="42"/>
      <c r="M29" s="43"/>
      <c r="N29" s="44"/>
      <c r="O29" s="42"/>
      <c r="P29" s="42"/>
      <c r="Q29" s="43"/>
    </row>
    <row r="30" spans="1:17" x14ac:dyDescent="0.25">
      <c r="A30" s="16" t="s">
        <v>12</v>
      </c>
      <c r="B30" s="46">
        <v>0.89800898166780885</v>
      </c>
      <c r="C30" s="47">
        <v>0.96145001608133795</v>
      </c>
      <c r="D30" s="47">
        <v>0.90222311813742717</v>
      </c>
      <c r="E30" s="48">
        <v>0.94296701058281507</v>
      </c>
      <c r="F30" s="49">
        <v>0</v>
      </c>
      <c r="G30" s="47">
        <v>0</v>
      </c>
      <c r="H30" s="47">
        <v>1.765338789905535E-5</v>
      </c>
      <c r="I30" s="50">
        <v>7.2933684856782194E-5</v>
      </c>
      <c r="J30" s="46">
        <v>0</v>
      </c>
      <c r="K30" s="47">
        <v>0</v>
      </c>
      <c r="L30" s="47">
        <v>0</v>
      </c>
      <c r="M30" s="48">
        <v>0</v>
      </c>
      <c r="N30" s="49">
        <v>0</v>
      </c>
      <c r="O30" s="47">
        <v>0</v>
      </c>
      <c r="P30" s="47">
        <v>0</v>
      </c>
      <c r="Q30" s="48">
        <v>0</v>
      </c>
    </row>
    <row r="31" spans="1:17" x14ac:dyDescent="0.25">
      <c r="A31" s="16" t="s">
        <v>13</v>
      </c>
      <c r="B31" s="46">
        <v>0.61789785771359562</v>
      </c>
      <c r="C31" s="47">
        <v>0.68658816408125933</v>
      </c>
      <c r="D31" s="47">
        <v>0.65746201022077155</v>
      </c>
      <c r="E31" s="48">
        <v>0.86371769142140564</v>
      </c>
      <c r="F31" s="49">
        <v>0</v>
      </c>
      <c r="G31" s="47">
        <v>0</v>
      </c>
      <c r="H31" s="47">
        <v>6.2306074937842416E-6</v>
      </c>
      <c r="I31" s="50">
        <v>0</v>
      </c>
      <c r="J31" s="46">
        <v>0</v>
      </c>
      <c r="K31" s="47">
        <v>0</v>
      </c>
      <c r="L31" s="47">
        <v>0</v>
      </c>
      <c r="M31" s="48">
        <v>0</v>
      </c>
      <c r="N31" s="49">
        <v>0</v>
      </c>
      <c r="O31" s="47">
        <v>0</v>
      </c>
      <c r="P31" s="47">
        <v>6.2306074937842416E-6</v>
      </c>
      <c r="Q31" s="48">
        <v>0</v>
      </c>
    </row>
    <row r="32" spans="1:17" x14ac:dyDescent="0.25">
      <c r="A32" s="16" t="s">
        <v>14</v>
      </c>
      <c r="B32" s="46">
        <v>3.3283753699459928</v>
      </c>
      <c r="C32" s="47">
        <v>3.6024445072452336</v>
      </c>
      <c r="D32" s="47">
        <v>4.6385616285379099</v>
      </c>
      <c r="E32" s="48">
        <v>4.743760129524305</v>
      </c>
      <c r="F32" s="49">
        <v>0.53647785071169407</v>
      </c>
      <c r="G32" s="47">
        <v>9.235642359314368E-2</v>
      </c>
      <c r="H32" s="47">
        <v>0.10057654303382982</v>
      </c>
      <c r="I32" s="50">
        <v>0.32350845778647469</v>
      </c>
      <c r="J32" s="46">
        <v>0.14600809869358475</v>
      </c>
      <c r="K32" s="47">
        <v>6.6807012344551192E-3</v>
      </c>
      <c r="L32" s="47">
        <v>3.9827081534851171E-2</v>
      </c>
      <c r="M32" s="48">
        <v>4.414179149716059E-2</v>
      </c>
      <c r="N32" s="49">
        <v>1.7533245114810539E-5</v>
      </c>
      <c r="O32" s="47">
        <v>0</v>
      </c>
      <c r="P32" s="47">
        <v>5.3998598279463433E-5</v>
      </c>
      <c r="Q32" s="48">
        <v>1.0570099254606113E-6</v>
      </c>
    </row>
    <row r="33" spans="1:17" x14ac:dyDescent="0.25">
      <c r="A33" s="16" t="s">
        <v>15</v>
      </c>
      <c r="B33" s="46">
        <v>0.73474816978125046</v>
      </c>
      <c r="C33" s="47">
        <v>1.3607590355585044</v>
      </c>
      <c r="D33" s="47">
        <v>1.0250938132185992</v>
      </c>
      <c r="E33" s="48">
        <v>1.2425722459149235</v>
      </c>
      <c r="F33" s="49">
        <v>2.2652645856545703</v>
      </c>
      <c r="G33" s="47">
        <v>1.1018526402751694</v>
      </c>
      <c r="H33" s="47">
        <v>3.242357256470787</v>
      </c>
      <c r="I33" s="50">
        <v>1.1263434345112746</v>
      </c>
      <c r="J33" s="46">
        <v>9.3127831427316177E-2</v>
      </c>
      <c r="K33" s="47">
        <v>0.10619437675576336</v>
      </c>
      <c r="L33" s="47">
        <v>0.1283827058440066</v>
      </c>
      <c r="M33" s="48">
        <v>0.12565522591890657</v>
      </c>
      <c r="N33" s="49">
        <v>2.1640013284939825</v>
      </c>
      <c r="O33" s="47">
        <v>0.73742173666402111</v>
      </c>
      <c r="P33" s="47">
        <v>2.7914710377064318</v>
      </c>
      <c r="Q33" s="48">
        <v>0.8422244515970897</v>
      </c>
    </row>
    <row r="34" spans="1:17" x14ac:dyDescent="0.25">
      <c r="A34" s="16" t="s">
        <v>16</v>
      </c>
      <c r="B34" s="46">
        <v>0.11006932951950187</v>
      </c>
      <c r="C34" s="47">
        <v>2.3562284771049311E-2</v>
      </c>
      <c r="D34" s="47">
        <v>2.8597449961887376E-2</v>
      </c>
      <c r="E34" s="48">
        <v>3.0353097019526917E-2</v>
      </c>
      <c r="F34" s="49">
        <v>0.59478027402971789</v>
      </c>
      <c r="G34" s="47">
        <v>1.6942276313623228</v>
      </c>
      <c r="H34" s="47">
        <v>0.78224134806420631</v>
      </c>
      <c r="I34" s="50">
        <v>2.0522048534703607</v>
      </c>
      <c r="J34" s="46">
        <v>2.8228524634844967E-3</v>
      </c>
      <c r="K34" s="47">
        <v>0</v>
      </c>
      <c r="L34" s="47">
        <v>7.3438093660070274E-3</v>
      </c>
      <c r="M34" s="48">
        <v>9.6335884606480113E-3</v>
      </c>
      <c r="N34" s="49">
        <v>0.28297342621920596</v>
      </c>
      <c r="O34" s="47">
        <v>1.4430179793585214</v>
      </c>
      <c r="P34" s="47">
        <v>0.3409544185786082</v>
      </c>
      <c r="Q34" s="48">
        <v>1.7834600799220002</v>
      </c>
    </row>
    <row r="35" spans="1:17" x14ac:dyDescent="0.25">
      <c r="A35" s="16" t="s">
        <v>17</v>
      </c>
      <c r="B35" s="51">
        <v>8.9726381875042931E-3</v>
      </c>
      <c r="C35" s="52">
        <v>1.7380613036610693E-2</v>
      </c>
      <c r="D35" s="52">
        <v>1.1497547695196522E-2</v>
      </c>
      <c r="E35" s="53">
        <v>1.246426104103153E-2</v>
      </c>
      <c r="F35" s="54">
        <v>0.24202014894228727</v>
      </c>
      <c r="G35" s="52">
        <v>0.12076963476525426</v>
      </c>
      <c r="H35" s="52">
        <v>0.31264149969227029</v>
      </c>
      <c r="I35" s="55">
        <v>0.25194994284271682</v>
      </c>
      <c r="J35" s="51">
        <v>6.1103359225114732E-3</v>
      </c>
      <c r="K35" s="52">
        <v>1.1621542860744604E-2</v>
      </c>
      <c r="L35" s="52">
        <v>1.2804936834308913E-2</v>
      </c>
      <c r="M35" s="53">
        <v>1.0386179527575968E-2</v>
      </c>
      <c r="N35" s="54">
        <v>4.5003456898439952E-2</v>
      </c>
      <c r="O35" s="52">
        <v>1.2709517086005801E-2</v>
      </c>
      <c r="P35" s="52">
        <v>4.8124173847407192E-2</v>
      </c>
      <c r="Q35" s="53">
        <v>3.0392206386768959E-2</v>
      </c>
    </row>
    <row r="36" spans="1:17" x14ac:dyDescent="0.25">
      <c r="A36" s="16" t="s">
        <v>18</v>
      </c>
      <c r="B36" s="51">
        <v>1.3544431851191141E-3</v>
      </c>
      <c r="C36" s="52">
        <v>8.0788829867535997E-3</v>
      </c>
      <c r="D36" s="52">
        <v>1.5637786374816151E-2</v>
      </c>
      <c r="E36" s="53">
        <v>2.0165635357937545E-2</v>
      </c>
      <c r="F36" s="54">
        <v>0.10160077212904838</v>
      </c>
      <c r="G36" s="52">
        <v>0.17530321886615644</v>
      </c>
      <c r="H36" s="52">
        <v>0.12526844053169678</v>
      </c>
      <c r="I36" s="55">
        <v>0.19663767045328845</v>
      </c>
      <c r="J36" s="51">
        <v>2.9280519341733599E-3</v>
      </c>
      <c r="K36" s="52">
        <v>4.7115578019575801E-3</v>
      </c>
      <c r="L36" s="52">
        <v>6.5120232655868299E-3</v>
      </c>
      <c r="M36" s="53">
        <v>5.044051364298037E-3</v>
      </c>
      <c r="N36" s="54">
        <v>3.2962500815843813E-3</v>
      </c>
      <c r="O36" s="52">
        <v>4.455299410057215E-3</v>
      </c>
      <c r="P36" s="52">
        <v>7.9253327320935561E-3</v>
      </c>
      <c r="Q36" s="53">
        <v>4.9954289077268491E-3</v>
      </c>
    </row>
    <row r="37" spans="1:17" x14ac:dyDescent="0.25">
      <c r="A37" s="16" t="s">
        <v>19</v>
      </c>
      <c r="B37" s="46">
        <v>6.2023854593642284E-3</v>
      </c>
      <c r="C37" s="47">
        <v>6.61776057679538E-3</v>
      </c>
      <c r="D37" s="47">
        <v>1.6707373994582445E-2</v>
      </c>
      <c r="E37" s="48">
        <v>1.2658750867316281E-2</v>
      </c>
      <c r="F37" s="49">
        <v>5.8254206893958008E-2</v>
      </c>
      <c r="G37" s="47">
        <v>2.4277110811613486E-2</v>
      </c>
      <c r="H37" s="47">
        <v>5.1391089043314728E-2</v>
      </c>
      <c r="I37" s="50">
        <v>5.7066908865692947E-2</v>
      </c>
      <c r="J37" s="46">
        <v>3.0113348484687098E-3</v>
      </c>
      <c r="K37" s="47">
        <v>5.9029345362312056E-3</v>
      </c>
      <c r="L37" s="47">
        <v>6.6044439434112968E-3</v>
      </c>
      <c r="M37" s="48">
        <v>7.1549001854428786E-3</v>
      </c>
      <c r="N37" s="49">
        <v>7.1316474504491854E-3</v>
      </c>
      <c r="O37" s="47">
        <v>6.3075530497580965E-3</v>
      </c>
      <c r="P37" s="47">
        <v>8.5027023598508947E-3</v>
      </c>
      <c r="Q37" s="48">
        <v>9.8830428030567165E-3</v>
      </c>
    </row>
    <row r="38" spans="1:17" x14ac:dyDescent="0.25">
      <c r="A38" s="16" t="s">
        <v>20</v>
      </c>
      <c r="B38" s="56">
        <v>1.1308943099052797E-3</v>
      </c>
      <c r="C38" s="57">
        <v>4.0012275226548156E-4</v>
      </c>
      <c r="D38" s="57">
        <v>2.5555875070338366E-3</v>
      </c>
      <c r="E38" s="58">
        <v>2.0125468980770039E-3</v>
      </c>
      <c r="F38" s="59">
        <v>2.7571027943039572E-3</v>
      </c>
      <c r="G38" s="57">
        <v>4.0817016492340527E-2</v>
      </c>
      <c r="H38" s="57">
        <v>4.5788734471820393E-2</v>
      </c>
      <c r="I38" s="60">
        <v>6.0821408120929045E-2</v>
      </c>
      <c r="J38" s="56">
        <v>4.8654755193599245E-4</v>
      </c>
      <c r="K38" s="57">
        <v>4.1810579731112115E-4</v>
      </c>
      <c r="L38" s="57">
        <v>8.2867079667330414E-4</v>
      </c>
      <c r="M38" s="58">
        <v>7.4942003715157347E-4</v>
      </c>
      <c r="N38" s="59">
        <v>0</v>
      </c>
      <c r="O38" s="57">
        <v>1.8612451622237007E-3</v>
      </c>
      <c r="P38" s="57">
        <v>0</v>
      </c>
      <c r="Q38" s="58">
        <v>5.2850496273030568E-5</v>
      </c>
    </row>
    <row r="39" spans="1:17" ht="15.75" thickBot="1" x14ac:dyDescent="0.3">
      <c r="A39" s="32" t="s">
        <v>21</v>
      </c>
      <c r="B39" s="61">
        <v>1.5385422588246249E-3</v>
      </c>
      <c r="C39" s="62">
        <v>4.8464306397998768E-3</v>
      </c>
      <c r="D39" s="62">
        <v>2.1599439311785372E-3</v>
      </c>
      <c r="E39" s="63">
        <v>4.3908192303633801E-3</v>
      </c>
      <c r="F39" s="64">
        <v>4.3833112787026347E-5</v>
      </c>
      <c r="G39" s="62">
        <v>0</v>
      </c>
      <c r="H39" s="62">
        <v>4.7664147327449455E-4</v>
      </c>
      <c r="I39" s="65">
        <v>1.4375334986264313E-4</v>
      </c>
      <c r="J39" s="61">
        <v>0</v>
      </c>
      <c r="K39" s="62">
        <v>0</v>
      </c>
      <c r="L39" s="62">
        <v>3.1153037468921208E-6</v>
      </c>
      <c r="M39" s="63">
        <v>0</v>
      </c>
      <c r="N39" s="64">
        <v>0</v>
      </c>
      <c r="O39" s="62">
        <v>0</v>
      </c>
      <c r="P39" s="62">
        <v>0</v>
      </c>
      <c r="Q39" s="63">
        <v>0</v>
      </c>
    </row>
    <row r="40" spans="1:17" ht="15.75" thickBot="1" x14ac:dyDescent="0.3"/>
    <row r="41" spans="1:17" x14ac:dyDescent="0.25">
      <c r="A41" s="40" t="s">
        <v>64</v>
      </c>
      <c r="B41" s="41"/>
      <c r="C41" s="42"/>
      <c r="D41" s="42"/>
      <c r="E41" s="43"/>
      <c r="F41" s="44"/>
      <c r="G41" s="42"/>
      <c r="H41" s="42"/>
      <c r="I41" s="45"/>
      <c r="J41" s="41"/>
      <c r="K41" s="42"/>
      <c r="L41" s="42"/>
      <c r="M41" s="43"/>
      <c r="N41" s="44"/>
      <c r="O41" s="42"/>
      <c r="P41" s="42"/>
      <c r="Q41" s="43"/>
    </row>
    <row r="42" spans="1:17" x14ac:dyDescent="0.25">
      <c r="A42" s="16" t="s">
        <v>12</v>
      </c>
      <c r="B42" s="46">
        <v>0.89800898166780885</v>
      </c>
      <c r="C42" s="47">
        <v>0.96145001608133795</v>
      </c>
      <c r="D42" s="47">
        <v>0.90222311813742717</v>
      </c>
      <c r="E42" s="48">
        <v>0.94296701058281507</v>
      </c>
      <c r="F42" s="49">
        <v>0</v>
      </c>
      <c r="G42" s="47">
        <v>0</v>
      </c>
      <c r="H42" s="47">
        <v>1.765338789905535E-5</v>
      </c>
      <c r="I42" s="50">
        <v>7.2933684856782194E-5</v>
      </c>
      <c r="J42" s="46">
        <v>0</v>
      </c>
      <c r="K42" s="47">
        <v>0</v>
      </c>
      <c r="L42" s="47">
        <v>0</v>
      </c>
      <c r="M42" s="48">
        <v>0</v>
      </c>
      <c r="N42" s="49">
        <v>0</v>
      </c>
      <c r="O42" s="47">
        <v>0</v>
      </c>
      <c r="P42" s="47">
        <v>0</v>
      </c>
      <c r="Q42" s="48">
        <v>0</v>
      </c>
    </row>
    <row r="43" spans="1:17" x14ac:dyDescent="0.25">
      <c r="A43" s="16" t="s">
        <v>13</v>
      </c>
      <c r="B43" s="46">
        <v>0.61789785771359562</v>
      </c>
      <c r="C43" s="47">
        <v>0.68658816408125933</v>
      </c>
      <c r="D43" s="47">
        <v>0.65746201022077155</v>
      </c>
      <c r="E43" s="48">
        <v>0.86371769142140564</v>
      </c>
      <c r="F43" s="49">
        <v>0</v>
      </c>
      <c r="G43" s="47">
        <v>0</v>
      </c>
      <c r="H43" s="47">
        <v>6.2306074937842416E-6</v>
      </c>
      <c r="I43" s="50">
        <v>0</v>
      </c>
      <c r="J43" s="46">
        <v>0</v>
      </c>
      <c r="K43" s="47">
        <v>0</v>
      </c>
      <c r="L43" s="47">
        <v>0</v>
      </c>
      <c r="M43" s="48">
        <v>0</v>
      </c>
      <c r="N43" s="49">
        <v>0</v>
      </c>
      <c r="O43" s="47">
        <v>0</v>
      </c>
      <c r="P43" s="47">
        <v>6.2306074937842416E-6</v>
      </c>
      <c r="Q43" s="48">
        <v>0</v>
      </c>
    </row>
    <row r="44" spans="1:17" x14ac:dyDescent="0.25">
      <c r="A44" s="16" t="s">
        <v>14</v>
      </c>
      <c r="B44" s="46">
        <v>3.3283753699459928</v>
      </c>
      <c r="C44" s="47">
        <v>3.6024445072452336</v>
      </c>
      <c r="D44" s="47">
        <v>4.6385616285379099</v>
      </c>
      <c r="E44" s="48">
        <v>4.743760129524305</v>
      </c>
      <c r="F44" s="49">
        <v>0.53647785071169407</v>
      </c>
      <c r="G44" s="47">
        <v>9.235642359314368E-2</v>
      </c>
      <c r="H44" s="47">
        <v>0.10057654303382982</v>
      </c>
      <c r="I44" s="50">
        <v>0.32350845778647469</v>
      </c>
      <c r="J44" s="46">
        <v>0.14600809869358475</v>
      </c>
      <c r="K44" s="47">
        <v>6.6807012344551192E-3</v>
      </c>
      <c r="L44" s="47">
        <v>3.9827081534851171E-2</v>
      </c>
      <c r="M44" s="48">
        <v>4.414179149716059E-2</v>
      </c>
      <c r="N44" s="49">
        <v>1.7533245114810539E-5</v>
      </c>
      <c r="O44" s="47">
        <v>0</v>
      </c>
      <c r="P44" s="47">
        <v>5.3998598279463433E-5</v>
      </c>
      <c r="Q44" s="48">
        <v>1.0570099254606113E-6</v>
      </c>
    </row>
    <row r="45" spans="1:17" x14ac:dyDescent="0.25">
      <c r="A45" s="16" t="s">
        <v>15</v>
      </c>
      <c r="B45" s="46">
        <v>0.73474816978125046</v>
      </c>
      <c r="C45" s="47">
        <v>1.3607590355585044</v>
      </c>
      <c r="D45" s="47">
        <v>1.0250938132185992</v>
      </c>
      <c r="E45" s="48">
        <v>1.2425722459149235</v>
      </c>
      <c r="F45" s="49">
        <v>2.2652645856545703</v>
      </c>
      <c r="G45" s="47">
        <v>1.1018526402751694</v>
      </c>
      <c r="H45" s="47">
        <v>3.242357256470787</v>
      </c>
      <c r="I45" s="50">
        <v>1.1263434345112746</v>
      </c>
      <c r="J45" s="46">
        <v>9.3127831427316177E-2</v>
      </c>
      <c r="K45" s="47">
        <v>0.10619437675576336</v>
      </c>
      <c r="L45" s="47">
        <v>0.1283827058440066</v>
      </c>
      <c r="M45" s="48">
        <v>0.12565522591890657</v>
      </c>
      <c r="N45" s="49">
        <v>2.1640013284939825</v>
      </c>
      <c r="O45" s="47">
        <v>0.73742173666402111</v>
      </c>
      <c r="P45" s="47">
        <v>2.7914710377064318</v>
      </c>
      <c r="Q45" s="48">
        <v>0.8422244515970897</v>
      </c>
    </row>
    <row r="46" spans="1:17" x14ac:dyDescent="0.25">
      <c r="A46" s="16" t="s">
        <v>16</v>
      </c>
      <c r="B46" s="46">
        <v>0.11006932951950187</v>
      </c>
      <c r="C46" s="47">
        <v>2.3562284771049311E-2</v>
      </c>
      <c r="D46" s="47">
        <v>2.8597449961887376E-2</v>
      </c>
      <c r="E46" s="48">
        <v>3.0353097019526917E-2</v>
      </c>
      <c r="F46" s="49">
        <v>0.59478027402971789</v>
      </c>
      <c r="G46" s="47">
        <v>1.6942276313623228</v>
      </c>
      <c r="H46" s="47">
        <v>0.78224134806420631</v>
      </c>
      <c r="I46" s="50">
        <v>2.0522048534703607</v>
      </c>
      <c r="J46" s="46">
        <v>2.8228524634844967E-3</v>
      </c>
      <c r="K46" s="47">
        <v>0</v>
      </c>
      <c r="L46" s="47">
        <v>7.3438093660070274E-3</v>
      </c>
      <c r="M46" s="48">
        <v>9.6335884606480113E-3</v>
      </c>
      <c r="N46" s="49">
        <v>0.28297342621920596</v>
      </c>
      <c r="O46" s="47">
        <v>1.4430179793585214</v>
      </c>
      <c r="P46" s="47">
        <v>0.3409544185786082</v>
      </c>
      <c r="Q46" s="48">
        <v>1.7834600799220002</v>
      </c>
    </row>
    <row r="47" spans="1:17" x14ac:dyDescent="0.25">
      <c r="A47" s="16" t="s">
        <v>17</v>
      </c>
      <c r="B47" s="51">
        <v>8.9726381875042931E-3</v>
      </c>
      <c r="C47" s="52">
        <v>1.7380613036610693E-2</v>
      </c>
      <c r="D47" s="52">
        <v>1.1497547695196522E-2</v>
      </c>
      <c r="E47" s="53">
        <v>1.246426104103153E-2</v>
      </c>
      <c r="F47" s="54">
        <v>0.24202014894228727</v>
      </c>
      <c r="G47" s="52">
        <v>0.12076963476525426</v>
      </c>
      <c r="H47" s="52">
        <v>0.31264149969227029</v>
      </c>
      <c r="I47" s="55">
        <v>0.25194994284271682</v>
      </c>
      <c r="J47" s="51">
        <v>6.1103359225114732E-3</v>
      </c>
      <c r="K47" s="52">
        <v>1.1621542860744604E-2</v>
      </c>
      <c r="L47" s="52">
        <v>1.2804936834308913E-2</v>
      </c>
      <c r="M47" s="53">
        <v>1.0386179527575968E-2</v>
      </c>
      <c r="N47" s="54">
        <v>4.5003456898439952E-2</v>
      </c>
      <c r="O47" s="52">
        <v>1.2709517086005801E-2</v>
      </c>
      <c r="P47" s="52">
        <v>4.8124173847407192E-2</v>
      </c>
      <c r="Q47" s="53">
        <v>3.0392206386768959E-2</v>
      </c>
    </row>
    <row r="48" spans="1:17" x14ac:dyDescent="0.25">
      <c r="A48" s="16" t="s">
        <v>18</v>
      </c>
      <c r="B48" s="51">
        <v>1.3544431851191141E-3</v>
      </c>
      <c r="C48" s="52">
        <v>8.0788829867535997E-3</v>
      </c>
      <c r="D48" s="52">
        <v>1.5637786374816151E-2</v>
      </c>
      <c r="E48" s="53">
        <v>2.0165635357937545E-2</v>
      </c>
      <c r="F48" s="54">
        <v>0.10160077212904838</v>
      </c>
      <c r="G48" s="52">
        <v>0.17530321886615644</v>
      </c>
      <c r="H48" s="52">
        <v>0.12526844053169678</v>
      </c>
      <c r="I48" s="55">
        <v>0.19663767045328845</v>
      </c>
      <c r="J48" s="51">
        <v>2.9280519341733599E-3</v>
      </c>
      <c r="K48" s="52">
        <v>4.7115578019575801E-3</v>
      </c>
      <c r="L48" s="52">
        <v>6.5120232655868299E-3</v>
      </c>
      <c r="M48" s="53">
        <v>5.044051364298037E-3</v>
      </c>
      <c r="N48" s="54">
        <v>3.2962500815843813E-3</v>
      </c>
      <c r="O48" s="52">
        <v>4.455299410057215E-3</v>
      </c>
      <c r="P48" s="52">
        <v>7.9253327320935561E-3</v>
      </c>
      <c r="Q48" s="53">
        <v>4.9954289077268491E-3</v>
      </c>
    </row>
    <row r="49" spans="1:17" x14ac:dyDescent="0.25">
      <c r="A49" s="16" t="s">
        <v>19</v>
      </c>
      <c r="B49" s="46">
        <v>6.2023854593642284E-3</v>
      </c>
      <c r="C49" s="47">
        <v>6.61776057679538E-3</v>
      </c>
      <c r="D49" s="47">
        <v>1.6707373994582445E-2</v>
      </c>
      <c r="E49" s="48">
        <v>1.2658750867316281E-2</v>
      </c>
      <c r="F49" s="49">
        <v>5.8254206893958008E-2</v>
      </c>
      <c r="G49" s="47">
        <v>2.4277110811613486E-2</v>
      </c>
      <c r="H49" s="47">
        <v>5.1391089043314728E-2</v>
      </c>
      <c r="I49" s="50">
        <v>5.7066908865692947E-2</v>
      </c>
      <c r="J49" s="46">
        <v>3.0113348484687098E-3</v>
      </c>
      <c r="K49" s="47">
        <v>5.9029345362312056E-3</v>
      </c>
      <c r="L49" s="47">
        <v>6.6044439434112968E-3</v>
      </c>
      <c r="M49" s="48">
        <v>7.1549001854428786E-3</v>
      </c>
      <c r="N49" s="49">
        <v>7.1316474504491854E-3</v>
      </c>
      <c r="O49" s="47">
        <v>6.3075530497580965E-3</v>
      </c>
      <c r="P49" s="47">
        <v>8.5027023598508947E-3</v>
      </c>
      <c r="Q49" s="48">
        <v>9.8830428030567165E-3</v>
      </c>
    </row>
    <row r="50" spans="1:17" x14ac:dyDescent="0.25">
      <c r="A50" s="16" t="s">
        <v>20</v>
      </c>
      <c r="B50" s="56">
        <v>1.1308943099052797E-3</v>
      </c>
      <c r="C50" s="57">
        <v>4.0012275226548156E-4</v>
      </c>
      <c r="D50" s="57">
        <v>2.5555875070338366E-3</v>
      </c>
      <c r="E50" s="58">
        <v>2.0125468980770039E-3</v>
      </c>
      <c r="F50" s="59">
        <v>2.7571027943039572E-3</v>
      </c>
      <c r="G50" s="57">
        <v>4.0817016492340527E-2</v>
      </c>
      <c r="H50" s="57">
        <v>4.5788734471820393E-2</v>
      </c>
      <c r="I50" s="60">
        <v>6.0821408120929045E-2</v>
      </c>
      <c r="J50" s="56">
        <v>4.8654755193599245E-4</v>
      </c>
      <c r="K50" s="57">
        <v>4.1810579731112115E-4</v>
      </c>
      <c r="L50" s="57">
        <v>8.2867079667330414E-4</v>
      </c>
      <c r="M50" s="58">
        <v>7.4942003715157347E-4</v>
      </c>
      <c r="N50" s="59">
        <v>0</v>
      </c>
      <c r="O50" s="57">
        <v>1.8612451622237007E-3</v>
      </c>
      <c r="P50" s="57">
        <v>0</v>
      </c>
      <c r="Q50" s="58">
        <v>5.2850496273030568E-5</v>
      </c>
    </row>
    <row r="51" spans="1:17" ht="15.75" thickBot="1" x14ac:dyDescent="0.3">
      <c r="A51" s="32" t="s">
        <v>21</v>
      </c>
      <c r="B51" s="61">
        <v>1.5385422588246249E-3</v>
      </c>
      <c r="C51" s="62">
        <v>4.8464306397998768E-3</v>
      </c>
      <c r="D51" s="62">
        <v>2.1599439311785372E-3</v>
      </c>
      <c r="E51" s="63">
        <v>4.3908192303633801E-3</v>
      </c>
      <c r="F51" s="64">
        <v>4.3833112787026347E-5</v>
      </c>
      <c r="G51" s="62">
        <v>0</v>
      </c>
      <c r="H51" s="62">
        <v>4.7664147327449455E-4</v>
      </c>
      <c r="I51" s="65">
        <v>1.4375334986264313E-4</v>
      </c>
      <c r="J51" s="61">
        <v>0</v>
      </c>
      <c r="K51" s="62">
        <v>0</v>
      </c>
      <c r="L51" s="62">
        <v>3.1153037468921208E-6</v>
      </c>
      <c r="M51" s="63">
        <v>0</v>
      </c>
      <c r="N51" s="64">
        <v>0</v>
      </c>
      <c r="O51" s="62">
        <v>0</v>
      </c>
      <c r="P51" s="62">
        <v>0</v>
      </c>
      <c r="Q51" s="63">
        <v>0</v>
      </c>
    </row>
    <row r="53" spans="1:17" hidden="1" x14ac:dyDescent="0.25">
      <c r="A53" s="40" t="s">
        <v>58</v>
      </c>
      <c r="B53" s="41"/>
      <c r="C53" s="42"/>
      <c r="D53" s="42"/>
      <c r="E53" s="43"/>
      <c r="F53" s="44"/>
      <c r="G53" s="42"/>
      <c r="H53" s="42"/>
      <c r="I53" s="45"/>
      <c r="J53" s="41"/>
      <c r="K53" s="42"/>
      <c r="L53" s="42"/>
      <c r="M53" s="43"/>
      <c r="N53" s="44"/>
      <c r="O53" s="42"/>
      <c r="P53" s="42"/>
      <c r="Q53" s="43"/>
    </row>
    <row r="54" spans="1:17" hidden="1" x14ac:dyDescent="0.25">
      <c r="A54" s="16" t="s">
        <v>12</v>
      </c>
      <c r="B54" s="46">
        <v>0.89800898166780885</v>
      </c>
      <c r="C54" s="47">
        <v>0.96145001608133795</v>
      </c>
      <c r="D54" s="47">
        <f>D6+D18+D30</f>
        <v>6.6420082759913219</v>
      </c>
      <c r="E54" s="47">
        <f t="shared" ref="E54:Q54" si="0">E6+E18+E30</f>
        <v>6.8798482336692945</v>
      </c>
      <c r="F54" s="47">
        <f t="shared" si="0"/>
        <v>2.5250546785207182</v>
      </c>
      <c r="G54" s="47">
        <f t="shared" si="0"/>
        <v>2.5035860439701638</v>
      </c>
      <c r="H54" s="47">
        <f t="shared" si="0"/>
        <v>2.4239129635639474</v>
      </c>
      <c r="I54" s="47">
        <f t="shared" si="0"/>
        <v>2.3783611211201143</v>
      </c>
      <c r="J54" s="47">
        <f t="shared" si="0"/>
        <v>0</v>
      </c>
      <c r="K54" s="47">
        <f t="shared" si="0"/>
        <v>0</v>
      </c>
      <c r="L54" s="47">
        <f t="shared" si="0"/>
        <v>0</v>
      </c>
      <c r="M54" s="47">
        <f t="shared" si="0"/>
        <v>0</v>
      </c>
      <c r="N54" s="47">
        <f t="shared" si="0"/>
        <v>0</v>
      </c>
      <c r="O54" s="47">
        <f t="shared" si="0"/>
        <v>0</v>
      </c>
      <c r="P54" s="47">
        <f t="shared" si="0"/>
        <v>0</v>
      </c>
      <c r="Q54" s="47">
        <f t="shared" si="0"/>
        <v>0</v>
      </c>
    </row>
    <row r="55" spans="1:17" hidden="1" x14ac:dyDescent="0.25">
      <c r="A55" s="16" t="s">
        <v>13</v>
      </c>
      <c r="B55" s="46">
        <v>0.61789785771359562</v>
      </c>
      <c r="C55" s="47">
        <v>0.68658816408125933</v>
      </c>
      <c r="D55" s="47">
        <f t="shared" ref="D55:Q63" si="1">D7+D19+D31</f>
        <v>6.1004937174915455</v>
      </c>
      <c r="E55" s="47">
        <f t="shared" si="1"/>
        <v>7.4324752199085369</v>
      </c>
      <c r="F55" s="47">
        <f t="shared" si="1"/>
        <v>0.84986707389381777</v>
      </c>
      <c r="G55" s="47">
        <f t="shared" si="1"/>
        <v>0.83809981435203451</v>
      </c>
      <c r="H55" s="47">
        <f t="shared" si="1"/>
        <v>0.62618747590572166</v>
      </c>
      <c r="I55" s="47">
        <f t="shared" si="1"/>
        <v>0.77819079031268579</v>
      </c>
      <c r="J55" s="47">
        <f t="shared" si="1"/>
        <v>0.17810708718752416</v>
      </c>
      <c r="K55" s="47">
        <f t="shared" si="1"/>
        <v>0.18053628497443755</v>
      </c>
      <c r="L55" s="47">
        <f t="shared" si="1"/>
        <v>0</v>
      </c>
      <c r="M55" s="47">
        <f t="shared" si="1"/>
        <v>0.17287291629915755</v>
      </c>
      <c r="N55" s="47">
        <f t="shared" si="1"/>
        <v>0</v>
      </c>
      <c r="O55" s="47">
        <f t="shared" si="1"/>
        <v>0</v>
      </c>
      <c r="P55" s="47">
        <f t="shared" si="1"/>
        <v>6.2306074937842416E-6</v>
      </c>
      <c r="Q55" s="47">
        <f t="shared" si="1"/>
        <v>0</v>
      </c>
    </row>
    <row r="56" spans="1:17" hidden="1" x14ac:dyDescent="0.25">
      <c r="A56" s="16" t="s">
        <v>14</v>
      </c>
      <c r="B56" s="46">
        <v>3.3283753699459928</v>
      </c>
      <c r="C56" s="47">
        <v>3.6024445072452336</v>
      </c>
      <c r="D56" s="47">
        <f t="shared" si="1"/>
        <v>18.407016220638937</v>
      </c>
      <c r="E56" s="47">
        <f t="shared" si="1"/>
        <v>18.765659535982579</v>
      </c>
      <c r="F56" s="47">
        <f t="shared" si="1"/>
        <v>5.9246018736990056</v>
      </c>
      <c r="G56" s="47">
        <f t="shared" si="1"/>
        <v>3.2737144438109418</v>
      </c>
      <c r="H56" s="47">
        <f t="shared" si="1"/>
        <v>4.7650741136991996</v>
      </c>
      <c r="I56" s="47">
        <f t="shared" si="1"/>
        <v>3.687288222115753</v>
      </c>
      <c r="J56" s="47">
        <f t="shared" si="1"/>
        <v>1.8979606337444046</v>
      </c>
      <c r="K56" s="47">
        <f t="shared" si="1"/>
        <v>0.58091979139308081</v>
      </c>
      <c r="L56" s="47">
        <f t="shared" si="1"/>
        <v>1.4079708743191348</v>
      </c>
      <c r="M56" s="47">
        <f t="shared" si="1"/>
        <v>0.60643513350474021</v>
      </c>
      <c r="N56" s="47">
        <f t="shared" si="1"/>
        <v>0.75616064537771277</v>
      </c>
      <c r="O56" s="47">
        <f t="shared" si="1"/>
        <v>0.36374305213815256</v>
      </c>
      <c r="P56" s="47">
        <f t="shared" si="1"/>
        <v>0.55439841636233955</v>
      </c>
      <c r="Q56" s="47">
        <f t="shared" si="1"/>
        <v>0.51386854629245249</v>
      </c>
    </row>
    <row r="57" spans="1:17" hidden="1" x14ac:dyDescent="0.25">
      <c r="A57" s="16" t="s">
        <v>15</v>
      </c>
      <c r="B57" s="46">
        <v>0.73474816978125046</v>
      </c>
      <c r="C57" s="47">
        <v>1.3607590355585044</v>
      </c>
      <c r="D57" s="47">
        <f t="shared" si="1"/>
        <v>15.750779480150513</v>
      </c>
      <c r="E57" s="47">
        <f t="shared" si="1"/>
        <v>16.10468567109206</v>
      </c>
      <c r="F57" s="47">
        <f t="shared" si="1"/>
        <v>6.6777511842282493</v>
      </c>
      <c r="G57" s="47">
        <f t="shared" si="1"/>
        <v>5.5061701176279971</v>
      </c>
      <c r="H57" s="47">
        <f t="shared" si="1"/>
        <v>7.9604712814893341</v>
      </c>
      <c r="I57" s="47">
        <f t="shared" si="1"/>
        <v>5.556039489933096</v>
      </c>
      <c r="J57" s="47">
        <f t="shared" si="1"/>
        <v>2.4095763428832977</v>
      </c>
      <c r="K57" s="47">
        <f t="shared" si="1"/>
        <v>2.9377147344169492</v>
      </c>
      <c r="L57" s="47">
        <f t="shared" si="1"/>
        <v>2.7127971568824183</v>
      </c>
      <c r="M57" s="47">
        <f t="shared" si="1"/>
        <v>2.7035068872811276</v>
      </c>
      <c r="N57" s="47">
        <f t="shared" si="1"/>
        <v>3.6478310959378408</v>
      </c>
      <c r="O57" s="47">
        <f t="shared" si="1"/>
        <v>1.6193462317922793</v>
      </c>
      <c r="P57" s="47">
        <f t="shared" si="1"/>
        <v>4.4049595386426219</v>
      </c>
      <c r="Q57" s="47">
        <f t="shared" si="1"/>
        <v>2.068734374684714</v>
      </c>
    </row>
    <row r="58" spans="1:17" hidden="1" x14ac:dyDescent="0.25">
      <c r="A58" s="16" t="s">
        <v>16</v>
      </c>
      <c r="B58" s="46">
        <v>0.11006932951950187</v>
      </c>
      <c r="C58" s="47">
        <v>2.3562284771049311E-2</v>
      </c>
      <c r="D58" s="47">
        <f t="shared" si="1"/>
        <v>4.7765207780998633</v>
      </c>
      <c r="E58" s="47">
        <f t="shared" si="1"/>
        <v>4.4394046915871765</v>
      </c>
      <c r="F58" s="47">
        <f t="shared" si="1"/>
        <v>2.7253325541559201</v>
      </c>
      <c r="G58" s="47">
        <f t="shared" si="1"/>
        <v>4.5490495196413967</v>
      </c>
      <c r="H58" s="47">
        <f t="shared" si="1"/>
        <v>4.9642074445042912</v>
      </c>
      <c r="I58" s="47">
        <f t="shared" si="1"/>
        <v>4.5386896338856921</v>
      </c>
      <c r="J58" s="47">
        <f t="shared" si="1"/>
        <v>0.94760176547505026</v>
      </c>
      <c r="K58" s="47">
        <f t="shared" si="1"/>
        <v>1.5163078794420257</v>
      </c>
      <c r="L58" s="47">
        <f t="shared" si="1"/>
        <v>1.0758909176808398</v>
      </c>
      <c r="M58" s="47">
        <f t="shared" si="1"/>
        <v>1.3543700717110414</v>
      </c>
      <c r="N58" s="47">
        <f t="shared" si="1"/>
        <v>1.0686030733236365</v>
      </c>
      <c r="O58" s="47">
        <f t="shared" si="1"/>
        <v>2.2252579600375375</v>
      </c>
      <c r="P58" s="47">
        <f t="shared" si="1"/>
        <v>3.15612876406056</v>
      </c>
      <c r="Q58" s="47">
        <f t="shared" si="1"/>
        <v>2.3377645409129486</v>
      </c>
    </row>
    <row r="59" spans="1:17" hidden="1" x14ac:dyDescent="0.25">
      <c r="A59" s="16" t="s">
        <v>17</v>
      </c>
      <c r="B59" s="51">
        <v>8.9726381875042931E-3</v>
      </c>
      <c r="C59" s="52">
        <v>1.7380613036610693E-2</v>
      </c>
      <c r="D59" s="47">
        <f t="shared" si="1"/>
        <v>9.5161117071494843</v>
      </c>
      <c r="E59" s="47">
        <f t="shared" si="1"/>
        <v>10.509059045430613</v>
      </c>
      <c r="F59" s="47">
        <f t="shared" si="1"/>
        <v>6.5607167730868889</v>
      </c>
      <c r="G59" s="47">
        <f t="shared" si="1"/>
        <v>5.6680175230387544</v>
      </c>
      <c r="H59" s="47">
        <f t="shared" si="1"/>
        <v>4.8902241726885141</v>
      </c>
      <c r="I59" s="47">
        <f t="shared" si="1"/>
        <v>5.8864375384137224</v>
      </c>
      <c r="J59" s="47">
        <f t="shared" si="1"/>
        <v>0.67160657081153896</v>
      </c>
      <c r="K59" s="47">
        <f t="shared" si="1"/>
        <v>0.54330825268012561</v>
      </c>
      <c r="L59" s="47">
        <f t="shared" si="1"/>
        <v>0.84934187546851581</v>
      </c>
      <c r="M59" s="47">
        <f t="shared" si="1"/>
        <v>0.62394767394977158</v>
      </c>
      <c r="N59" s="47">
        <f t="shared" si="1"/>
        <v>4.1419836929423823</v>
      </c>
      <c r="O59" s="47">
        <f t="shared" si="1"/>
        <v>4.1008041388337837</v>
      </c>
      <c r="P59" s="47">
        <f t="shared" si="1"/>
        <v>2.1735796156786842</v>
      </c>
      <c r="Q59" s="47">
        <f t="shared" si="1"/>
        <v>4.1462979532768003</v>
      </c>
    </row>
    <row r="60" spans="1:17" hidden="1" x14ac:dyDescent="0.25">
      <c r="A60" s="16" t="s">
        <v>18</v>
      </c>
      <c r="B60" s="51">
        <v>1.3544431851191141E-3</v>
      </c>
      <c r="C60" s="52">
        <v>8.0788829867535997E-3</v>
      </c>
      <c r="D60" s="47">
        <f t="shared" si="1"/>
        <v>4.870329842960861</v>
      </c>
      <c r="E60" s="47">
        <f t="shared" si="1"/>
        <v>4.1283277275340442</v>
      </c>
      <c r="F60" s="47">
        <f t="shared" si="1"/>
        <v>4.2464248507800297</v>
      </c>
      <c r="G60" s="47">
        <f t="shared" si="1"/>
        <v>2.8686823202480003</v>
      </c>
      <c r="H60" s="47">
        <f t="shared" si="1"/>
        <v>3.6355272811510542</v>
      </c>
      <c r="I60" s="47">
        <f t="shared" si="1"/>
        <v>3.6452181700724955</v>
      </c>
      <c r="J60" s="47">
        <f t="shared" si="1"/>
        <v>1.51250977314041</v>
      </c>
      <c r="K60" s="47">
        <f t="shared" si="1"/>
        <v>0.66565589964813465</v>
      </c>
      <c r="L60" s="47">
        <f t="shared" si="1"/>
        <v>0.72483045374731381</v>
      </c>
      <c r="M60" s="47">
        <f t="shared" si="1"/>
        <v>0.87827800314462567</v>
      </c>
      <c r="N60" s="47">
        <f t="shared" si="1"/>
        <v>1.5748711427025119</v>
      </c>
      <c r="O60" s="47">
        <f t="shared" si="1"/>
        <v>0.34364699929965037</v>
      </c>
      <c r="P60" s="47">
        <f t="shared" si="1"/>
        <v>1.7439283456877281</v>
      </c>
      <c r="Q60" s="47">
        <f t="shared" si="1"/>
        <v>1.0707373133625684</v>
      </c>
    </row>
    <row r="61" spans="1:17" hidden="1" x14ac:dyDescent="0.25">
      <c r="A61" s="16" t="s">
        <v>19</v>
      </c>
      <c r="B61" s="46">
        <v>6.2023854593642284E-3</v>
      </c>
      <c r="C61" s="47">
        <v>6.61776057679538E-3</v>
      </c>
      <c r="D61" s="47">
        <f t="shared" si="1"/>
        <v>1.0712086161492609</v>
      </c>
      <c r="E61" s="47">
        <f t="shared" si="1"/>
        <v>1.0001237652921722</v>
      </c>
      <c r="F61" s="47">
        <f t="shared" si="1"/>
        <v>0.43310183751477116</v>
      </c>
      <c r="G61" s="47">
        <f t="shared" si="1"/>
        <v>1.3980918370732522</v>
      </c>
      <c r="H61" s="47">
        <f t="shared" si="1"/>
        <v>1.0364231345114636</v>
      </c>
      <c r="I61" s="47">
        <f t="shared" si="1"/>
        <v>0.9696818794389066</v>
      </c>
      <c r="J61" s="47">
        <f t="shared" si="1"/>
        <v>6.6350182825721776E-2</v>
      </c>
      <c r="K61" s="47">
        <f t="shared" si="1"/>
        <v>0.27656124975689167</v>
      </c>
      <c r="L61" s="47">
        <f t="shared" si="1"/>
        <v>0.84465126646027844</v>
      </c>
      <c r="M61" s="47">
        <f t="shared" si="1"/>
        <v>7.7335074186400163E-2</v>
      </c>
      <c r="N61" s="47">
        <f t="shared" si="1"/>
        <v>6.6674547860345768E-2</v>
      </c>
      <c r="O61" s="47">
        <f t="shared" si="1"/>
        <v>0.98643745717225428</v>
      </c>
      <c r="P61" s="47">
        <f t="shared" si="1"/>
        <v>5.6302884617581303E-2</v>
      </c>
      <c r="Q61" s="47">
        <f t="shared" si="1"/>
        <v>0.58410051377975747</v>
      </c>
    </row>
    <row r="62" spans="1:17" hidden="1" x14ac:dyDescent="0.25">
      <c r="A62" s="16" t="s">
        <v>20</v>
      </c>
      <c r="B62" s="56">
        <v>1.1308943099052797E-3</v>
      </c>
      <c r="C62" s="57">
        <v>4.0012275226548156E-4</v>
      </c>
      <c r="D62" s="47">
        <f t="shared" si="1"/>
        <v>0.74240180531436772</v>
      </c>
      <c r="E62" s="47">
        <f t="shared" si="1"/>
        <v>1.098078989104458</v>
      </c>
      <c r="F62" s="47">
        <f t="shared" si="1"/>
        <v>0.444410780613824</v>
      </c>
      <c r="G62" s="47">
        <f t="shared" si="1"/>
        <v>1.0576682985980328</v>
      </c>
      <c r="H62" s="47">
        <f t="shared" si="1"/>
        <v>0.61105956091081359</v>
      </c>
      <c r="I62" s="47">
        <f t="shared" si="1"/>
        <v>1.2137031908307432</v>
      </c>
      <c r="J62" s="47">
        <f t="shared" si="1"/>
        <v>0.11710016081054088</v>
      </c>
      <c r="K62" s="47">
        <f t="shared" si="1"/>
        <v>0.66939637301762789</v>
      </c>
      <c r="L62" s="47">
        <f t="shared" si="1"/>
        <v>9.9361574572541897E-2</v>
      </c>
      <c r="M62" s="47">
        <f t="shared" si="1"/>
        <v>0.81688052461432059</v>
      </c>
      <c r="N62" s="47">
        <f t="shared" si="1"/>
        <v>7.7602142878151439E-2</v>
      </c>
      <c r="O62" s="47">
        <f t="shared" si="1"/>
        <v>0.10637870296748117</v>
      </c>
      <c r="P62" s="47">
        <f t="shared" si="1"/>
        <v>7.2567885480105065E-2</v>
      </c>
      <c r="Q62" s="47">
        <f t="shared" si="1"/>
        <v>8.3848369347088447E-2</v>
      </c>
    </row>
    <row r="63" spans="1:17" ht="15.75" hidden="1" thickBot="1" x14ac:dyDescent="0.3">
      <c r="A63" s="32" t="s">
        <v>21</v>
      </c>
      <c r="B63" s="61">
        <v>1.5385422588246249E-3</v>
      </c>
      <c r="C63" s="62">
        <v>4.8464306397998768E-3</v>
      </c>
      <c r="D63" s="47">
        <f t="shared" si="1"/>
        <v>1.099936908868518</v>
      </c>
      <c r="E63" s="47">
        <f t="shared" si="1"/>
        <v>0.84978947163361118</v>
      </c>
      <c r="F63" s="47">
        <f t="shared" si="1"/>
        <v>0.12118979023357043</v>
      </c>
      <c r="G63" s="47">
        <f t="shared" si="1"/>
        <v>0.11263680264336376</v>
      </c>
      <c r="H63" s="47">
        <f t="shared" si="1"/>
        <v>0.12115104741288769</v>
      </c>
      <c r="I63" s="47">
        <f t="shared" si="1"/>
        <v>0.1494622604700559</v>
      </c>
      <c r="J63" s="47">
        <f t="shared" si="1"/>
        <v>5.5448887675588331E-2</v>
      </c>
      <c r="K63" s="47">
        <f t="shared" si="1"/>
        <v>6.0261183947938363E-2</v>
      </c>
      <c r="L63" s="47">
        <f t="shared" si="1"/>
        <v>7.0456747974294506E-2</v>
      </c>
      <c r="M63" s="47">
        <f t="shared" si="1"/>
        <v>6.8677105886952305E-2</v>
      </c>
      <c r="N63" s="47">
        <f t="shared" si="1"/>
        <v>2.5773870318771493E-2</v>
      </c>
      <c r="O63" s="47">
        <f t="shared" si="1"/>
        <v>1.0627979621973014E-2</v>
      </c>
      <c r="P63" s="47">
        <f>P15+P27+P39</f>
        <v>2.4611938035030055E-2</v>
      </c>
      <c r="Q63" s="47">
        <f t="shared" si="1"/>
        <v>3.45451983839037E-2</v>
      </c>
    </row>
    <row r="66" spans="1:1" x14ac:dyDescent="0.25">
      <c r="A66" s="66" t="s">
        <v>24</v>
      </c>
    </row>
    <row r="6029" spans="1:2" x14ac:dyDescent="0.25">
      <c r="A6029" t="s">
        <v>25</v>
      </c>
      <c r="B6029">
        <v>2.4974937122957595E-2</v>
      </c>
    </row>
    <row r="6030" spans="1:2" x14ac:dyDescent="0.25">
      <c r="A6030" t="s">
        <v>26</v>
      </c>
    </row>
    <row r="6031" spans="1:2" x14ac:dyDescent="0.25">
      <c r="A6031" t="s">
        <v>27</v>
      </c>
    </row>
    <row r="6032" spans="1:2" x14ac:dyDescent="0.25">
      <c r="A6032" t="s">
        <v>28</v>
      </c>
    </row>
    <row r="6033" spans="1:1" x14ac:dyDescent="0.25">
      <c r="A6033" t="s">
        <v>29</v>
      </c>
    </row>
    <row r="6034" spans="1:1" x14ac:dyDescent="0.25">
      <c r="A6034" t="s">
        <v>30</v>
      </c>
    </row>
  </sheetData>
  <mergeCells count="4">
    <mergeCell ref="B3:E3"/>
    <mergeCell ref="F3:I3"/>
    <mergeCell ref="J3:M3"/>
    <mergeCell ref="N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18"/>
  <sheetViews>
    <sheetView topLeftCell="A31" zoomScale="55" zoomScaleNormal="55" workbookViewId="0">
      <selection activeCell="T63" sqref="T63"/>
    </sheetView>
  </sheetViews>
  <sheetFormatPr baseColWidth="10" defaultColWidth="8.7109375" defaultRowHeight="15" x14ac:dyDescent="0.25"/>
  <cols>
    <col min="2" max="17" width="12.85546875" customWidth="1"/>
    <col min="19" max="19" width="11.5703125" customWidth="1"/>
    <col min="21" max="21" width="10.5703125" bestFit="1" customWidth="1"/>
  </cols>
  <sheetData>
    <row r="1" spans="1:21" ht="31.5" x14ac:dyDescent="0.5">
      <c r="A1" s="67" t="s">
        <v>37</v>
      </c>
    </row>
    <row r="2" spans="1:21" ht="15.75" thickBot="1" x14ac:dyDescent="0.3">
      <c r="A2" t="s">
        <v>1</v>
      </c>
    </row>
    <row r="3" spans="1:21" x14ac:dyDescent="0.25">
      <c r="A3" s="2" t="s">
        <v>2</v>
      </c>
      <c r="B3" s="146" t="s">
        <v>38</v>
      </c>
      <c r="C3" s="146"/>
      <c r="D3" s="146"/>
      <c r="E3" s="146"/>
      <c r="F3" s="147" t="s">
        <v>39</v>
      </c>
      <c r="G3" s="146"/>
      <c r="H3" s="146"/>
      <c r="I3" s="146"/>
      <c r="J3" s="146" t="s">
        <v>40</v>
      </c>
      <c r="K3" s="146"/>
      <c r="L3" s="146"/>
      <c r="M3" s="146"/>
      <c r="N3" s="146" t="s">
        <v>41</v>
      </c>
      <c r="O3" s="146"/>
      <c r="P3" s="146"/>
      <c r="Q3" s="146"/>
    </row>
    <row r="4" spans="1:21" x14ac:dyDescent="0.25">
      <c r="A4" s="68"/>
      <c r="B4" s="6" t="s">
        <v>9</v>
      </c>
      <c r="C4" s="7" t="s">
        <v>10</v>
      </c>
      <c r="D4" s="69" t="s">
        <v>42</v>
      </c>
      <c r="E4" s="70" t="s">
        <v>51</v>
      </c>
      <c r="F4" s="6" t="s">
        <v>9</v>
      </c>
      <c r="G4" s="7" t="s">
        <v>10</v>
      </c>
      <c r="H4" s="69" t="s">
        <v>42</v>
      </c>
      <c r="I4" s="70" t="s">
        <v>51</v>
      </c>
      <c r="J4" s="6" t="s">
        <v>9</v>
      </c>
      <c r="K4" s="7" t="s">
        <v>10</v>
      </c>
      <c r="L4" s="69" t="s">
        <v>42</v>
      </c>
      <c r="M4" s="70" t="s">
        <v>51</v>
      </c>
      <c r="N4" s="6" t="s">
        <v>9</v>
      </c>
      <c r="O4" s="7" t="s">
        <v>10</v>
      </c>
      <c r="P4" s="69" t="s">
        <v>42</v>
      </c>
      <c r="Q4" s="70" t="s">
        <v>51</v>
      </c>
    </row>
    <row r="5" spans="1:21" x14ac:dyDescent="0.25">
      <c r="A5" s="71" t="s">
        <v>43</v>
      </c>
      <c r="B5" s="72"/>
      <c r="C5" s="72"/>
      <c r="D5" s="72"/>
      <c r="E5" s="72"/>
      <c r="F5" s="72"/>
      <c r="G5" s="72"/>
      <c r="H5" s="72"/>
      <c r="I5" s="72"/>
      <c r="L5" s="72"/>
      <c r="M5" s="73"/>
      <c r="P5" s="72"/>
      <c r="Q5" s="72"/>
      <c r="S5" t="s">
        <v>63</v>
      </c>
    </row>
    <row r="6" spans="1:21" x14ac:dyDescent="0.25">
      <c r="A6" s="74" t="s">
        <v>12</v>
      </c>
      <c r="B6" s="17">
        <v>0.75719222907002914</v>
      </c>
      <c r="C6" s="18">
        <v>0.78891838404618553</v>
      </c>
      <c r="D6" s="75">
        <f>C6/$C$16</f>
        <v>6.6384254658926473E-2</v>
      </c>
      <c r="E6" s="75">
        <f>(C6-B6)/B6</f>
        <v>4.1899736629788076E-2</v>
      </c>
      <c r="F6" s="20">
        <v>2.4238953101760483</v>
      </c>
      <c r="G6" s="18">
        <v>2.3782881874352575</v>
      </c>
      <c r="H6" s="75">
        <f>G6/$G$16</f>
        <v>0.14312747477681328</v>
      </c>
      <c r="I6" s="75">
        <f>(G6-F6)/F6</f>
        <v>-1.8815632238456025E-2</v>
      </c>
      <c r="J6" s="20">
        <v>0</v>
      </c>
      <c r="K6" s="18">
        <v>0</v>
      </c>
      <c r="L6" s="12">
        <v>0</v>
      </c>
      <c r="M6" s="12">
        <v>0</v>
      </c>
      <c r="N6" s="17">
        <v>0</v>
      </c>
      <c r="O6" s="18">
        <v>0</v>
      </c>
      <c r="P6" s="12">
        <v>0</v>
      </c>
      <c r="Q6" s="12">
        <v>0</v>
      </c>
      <c r="S6" s="141">
        <f>C6+G6</f>
        <v>3.1672065714814428</v>
      </c>
    </row>
    <row r="7" spans="1:21" x14ac:dyDescent="0.25">
      <c r="A7" s="74" t="s">
        <v>13</v>
      </c>
      <c r="B7" s="17">
        <v>1.1697093284530784</v>
      </c>
      <c r="C7" s="18">
        <v>1.5398087220040748</v>
      </c>
      <c r="D7" s="75">
        <f>C7/$C$16</f>
        <v>0.1295686048071234</v>
      </c>
      <c r="E7" s="75">
        <f>(C7-B7)/B7</f>
        <v>0.31640287424265212</v>
      </c>
      <c r="F7" s="20">
        <v>0.49505499528779157</v>
      </c>
      <c r="G7" s="18">
        <v>0.65115088139142585</v>
      </c>
      <c r="H7" s="75">
        <f t="shared" ref="H7:H15" si="0">G7/$G$16</f>
        <v>3.9186832716330805E-2</v>
      </c>
      <c r="I7" s="75">
        <f t="shared" ref="I7:I15" si="1">(G7-F7)/F7</f>
        <v>0.31531019298752994</v>
      </c>
      <c r="J7" s="20">
        <v>0</v>
      </c>
      <c r="K7" s="18">
        <v>0</v>
      </c>
      <c r="L7" s="12">
        <v>0</v>
      </c>
      <c r="M7" s="12">
        <v>0</v>
      </c>
      <c r="N7" s="17">
        <v>0</v>
      </c>
      <c r="O7" s="18">
        <v>0.17287291629915755</v>
      </c>
      <c r="P7" s="12">
        <v>0</v>
      </c>
      <c r="Q7" s="12">
        <v>0</v>
      </c>
      <c r="S7" s="141">
        <f t="shared" ref="S7:S15" si="2">C7+G7</f>
        <v>2.1909596033955006</v>
      </c>
    </row>
    <row r="8" spans="1:21" x14ac:dyDescent="0.25">
      <c r="A8" s="74" t="s">
        <v>14</v>
      </c>
      <c r="B8" s="17">
        <v>3.4461303129895828</v>
      </c>
      <c r="C8" s="18">
        <v>4.5119557388509426</v>
      </c>
      <c r="D8" s="75">
        <f>C8/$C$16</f>
        <v>0.37966261762275122</v>
      </c>
      <c r="E8" s="75">
        <f t="shared" ref="E8:E15" si="3">(C8-B8)/B8</f>
        <v>0.30928181149851414</v>
      </c>
      <c r="F8" s="20">
        <v>3.5444067234236245</v>
      </c>
      <c r="G8" s="18">
        <v>2.5244557479676524</v>
      </c>
      <c r="H8" s="75">
        <f t="shared" si="0"/>
        <v>0.1519239671211029</v>
      </c>
      <c r="I8" s="75">
        <f t="shared" si="1"/>
        <v>-0.28776352575891118</v>
      </c>
      <c r="J8" s="20">
        <v>0.42679038271672676</v>
      </c>
      <c r="K8" s="18">
        <v>0.51161605814129596</v>
      </c>
      <c r="L8" s="75">
        <f t="shared" ref="L8:L13" si="4">K9/$K$16</f>
        <v>0.17949209542068709</v>
      </c>
      <c r="M8" s="75">
        <f t="shared" ref="M8:M15" si="5">(K9-J9)/J9</f>
        <v>-0.21179564557936867</v>
      </c>
      <c r="N8" s="17">
        <v>1.3124618920469162</v>
      </c>
      <c r="O8" s="18">
        <v>0.48041629617147519</v>
      </c>
      <c r="P8" s="75">
        <f>O9/$O$16</f>
        <v>0.36881131954377244</v>
      </c>
      <c r="Q8" s="75">
        <f t="shared" ref="Q8:Q15" si="6">(O9-N9)/N9</f>
        <v>7.926000008532094E-4</v>
      </c>
      <c r="S8" s="141">
        <f t="shared" si="2"/>
        <v>7.0364114868185954</v>
      </c>
      <c r="T8" s="142">
        <f>SUM(S6:S8)/S16</f>
        <v>0.43488689619543153</v>
      </c>
      <c r="U8" s="142">
        <f>SUM(G6:G8)/G16</f>
        <v>0.33423827461424699</v>
      </c>
    </row>
    <row r="9" spans="1:21" x14ac:dyDescent="0.25">
      <c r="A9" s="74" t="s">
        <v>15</v>
      </c>
      <c r="B9" s="17">
        <v>0.84398562989302583</v>
      </c>
      <c r="C9" s="18">
        <v>0.77088896574760402</v>
      </c>
      <c r="D9" s="75">
        <f t="shared" ref="D9:D14" si="7">C9/$C$16</f>
        <v>6.4867152865016098E-2</v>
      </c>
      <c r="E9" s="75">
        <f t="shared" si="3"/>
        <v>-8.6608896593045936E-2</v>
      </c>
      <c r="F9" s="20">
        <v>3.5653550642523091</v>
      </c>
      <c r="G9" s="18">
        <v>3.2593197014357083</v>
      </c>
      <c r="H9" s="75">
        <f t="shared" si="0"/>
        <v>0.19614872613898018</v>
      </c>
      <c r="I9" s="75">
        <f t="shared" si="1"/>
        <v>-8.5835872529228599E-2</v>
      </c>
      <c r="J9" s="20">
        <v>0.99560746325426541</v>
      </c>
      <c r="K9" s="18">
        <v>0.78474213783069069</v>
      </c>
      <c r="L9" s="75">
        <f t="shared" si="4"/>
        <v>4.0223537973168681E-2</v>
      </c>
      <c r="M9" s="75">
        <f t="shared" si="5"/>
        <v>-0.92310763481973068</v>
      </c>
      <c r="N9" s="17">
        <v>2.3124058581168554</v>
      </c>
      <c r="O9" s="18">
        <v>2.3142386710019718</v>
      </c>
      <c r="P9" s="75">
        <f t="shared" ref="P9:P15" si="8">O10/$O$16</f>
        <v>0.21152080975361764</v>
      </c>
      <c r="Q9" s="75">
        <f t="shared" si="6"/>
        <v>0.41193000213762687</v>
      </c>
      <c r="S9" s="141">
        <f t="shared" si="2"/>
        <v>4.0302086671833122</v>
      </c>
    </row>
    <row r="10" spans="1:21" x14ac:dyDescent="0.25">
      <c r="A10" s="74" t="s">
        <v>16</v>
      </c>
      <c r="B10" s="17">
        <v>2.3845999071473334</v>
      </c>
      <c r="C10" s="18">
        <v>2.4149854580273988</v>
      </c>
      <c r="D10" s="75">
        <f t="shared" si="7"/>
        <v>0.20321114691365796</v>
      </c>
      <c r="E10" s="75">
        <f t="shared" si="3"/>
        <v>1.2742410493681222E-2</v>
      </c>
      <c r="F10" s="20">
        <v>3.2976362445902234</v>
      </c>
      <c r="G10" s="18">
        <v>1.6341743401094961</v>
      </c>
      <c r="H10" s="75">
        <f t="shared" si="0"/>
        <v>9.8346049011482362E-2</v>
      </c>
      <c r="I10" s="75">
        <f t="shared" si="1"/>
        <v>-0.50444069057332774</v>
      </c>
      <c r="J10" s="20">
        <v>2.2870659774396347</v>
      </c>
      <c r="K10" s="18">
        <v>0.1758579123286583</v>
      </c>
      <c r="L10" s="75">
        <f t="shared" si="4"/>
        <v>0.49770079372178888</v>
      </c>
      <c r="M10" s="75">
        <f t="shared" si="5"/>
        <v>6.1557029325468902</v>
      </c>
      <c r="N10" s="17">
        <v>0.94003459814803914</v>
      </c>
      <c r="O10" s="18">
        <v>1.3272630521726041</v>
      </c>
      <c r="P10" s="75">
        <f t="shared" si="8"/>
        <v>6.5671701629078663E-2</v>
      </c>
      <c r="Q10" s="75">
        <f t="shared" si="6"/>
        <v>-0.41056792509967177</v>
      </c>
      <c r="S10" s="141">
        <f t="shared" si="2"/>
        <v>4.0491597981368948</v>
      </c>
    </row>
    <row r="11" spans="1:21" x14ac:dyDescent="0.25">
      <c r="A11" s="74" t="s">
        <v>17</v>
      </c>
      <c r="B11" s="22">
        <v>0.79165371911814975</v>
      </c>
      <c r="C11" s="23">
        <v>1.0317347041229972</v>
      </c>
      <c r="D11" s="75">
        <f t="shared" si="7"/>
        <v>8.6816254664618828E-2</v>
      </c>
      <c r="E11" s="75">
        <f t="shared" si="3"/>
        <v>0.30326515142540084</v>
      </c>
      <c r="F11" s="25">
        <v>1.7938105892829646</v>
      </c>
      <c r="G11" s="23">
        <v>2.9605938983615832</v>
      </c>
      <c r="H11" s="75">
        <f t="shared" si="0"/>
        <v>0.17817114458660196</v>
      </c>
      <c r="I11" s="75">
        <f t="shared" si="1"/>
        <v>0.65044956031005141</v>
      </c>
      <c r="J11" s="25">
        <v>0.3040868756033045</v>
      </c>
      <c r="K11" s="23">
        <v>2.1759553475035873</v>
      </c>
      <c r="L11" s="75">
        <f t="shared" si="4"/>
        <v>2.6905065265061499E-2</v>
      </c>
      <c r="M11" s="75">
        <f t="shared" si="5"/>
        <v>-0.82599132171492273</v>
      </c>
      <c r="N11" s="22">
        <v>0.6991146597513016</v>
      </c>
      <c r="O11" s="23">
        <v>0.4120806044904467</v>
      </c>
      <c r="P11" s="75">
        <f t="shared" si="8"/>
        <v>0.11303254501911338</v>
      </c>
      <c r="Q11" s="75">
        <f t="shared" si="6"/>
        <v>0.27102012222623728</v>
      </c>
      <c r="S11" s="141">
        <f t="shared" si="2"/>
        <v>3.9923286024845801</v>
      </c>
    </row>
    <row r="12" spans="1:21" x14ac:dyDescent="0.25">
      <c r="A12" s="74" t="s">
        <v>18</v>
      </c>
      <c r="B12" s="22">
        <v>0.42559514451250252</v>
      </c>
      <c r="C12" s="23">
        <v>0.42265281776490371</v>
      </c>
      <c r="D12" s="75">
        <f t="shared" si="7"/>
        <v>3.5564505599321471E-2</v>
      </c>
      <c r="E12" s="75">
        <f t="shared" si="3"/>
        <v>-6.9134405914548112E-3</v>
      </c>
      <c r="F12" s="25">
        <v>1.5559862243760556</v>
      </c>
      <c r="G12" s="23">
        <v>1.5937405394308515</v>
      </c>
      <c r="H12" s="75">
        <f t="shared" si="0"/>
        <v>9.5912707325921415E-2</v>
      </c>
      <c r="I12" s="75">
        <f t="shared" si="1"/>
        <v>2.4263913435310269E-2</v>
      </c>
      <c r="J12" s="25">
        <v>0.67599702908019743</v>
      </c>
      <c r="K12" s="23">
        <v>0.11762934955488415</v>
      </c>
      <c r="L12" s="75">
        <f t="shared" si="4"/>
        <v>0.12567471187391357</v>
      </c>
      <c r="M12" s="75">
        <f t="shared" si="5"/>
        <v>24.262134116624086</v>
      </c>
      <c r="N12" s="22">
        <v>0.55802670679288657</v>
      </c>
      <c r="O12" s="23">
        <v>0.70926317307339937</v>
      </c>
      <c r="P12" s="75">
        <f t="shared" si="8"/>
        <v>8.5659327173956447E-3</v>
      </c>
      <c r="Q12" s="75">
        <f t="shared" si="6"/>
        <v>-0.93470850755229007</v>
      </c>
      <c r="S12" s="141">
        <f t="shared" si="2"/>
        <v>2.0163933571957551</v>
      </c>
    </row>
    <row r="13" spans="1:21" x14ac:dyDescent="0.25">
      <c r="A13" s="74" t="s">
        <v>19</v>
      </c>
      <c r="B13" s="17">
        <v>0.24775699168658347</v>
      </c>
      <c r="C13" s="18">
        <v>0.1612162108411779</v>
      </c>
      <c r="D13" s="75">
        <f t="shared" si="7"/>
        <v>1.3565684628539977E-2</v>
      </c>
      <c r="E13" s="75">
        <f t="shared" si="3"/>
        <v>-0.34929702793163159</v>
      </c>
      <c r="F13" s="20">
        <v>0.88251986037291685</v>
      </c>
      <c r="G13" s="18">
        <v>0.66232347630354449</v>
      </c>
      <c r="H13" s="75">
        <f t="shared" si="0"/>
        <v>3.985920930421618E-2</v>
      </c>
      <c r="I13" s="75">
        <f t="shared" si="1"/>
        <v>-0.24950870111447279</v>
      </c>
      <c r="J13" s="20">
        <v>2.1750012326218492E-2</v>
      </c>
      <c r="K13" s="18">
        <v>0.54945172842315859</v>
      </c>
      <c r="L13" s="75">
        <f t="shared" si="4"/>
        <v>9.0742491314512574E-3</v>
      </c>
      <c r="M13" s="75">
        <f t="shared" si="5"/>
        <v>0.67636612512790728</v>
      </c>
      <c r="N13" s="17">
        <v>0.82323147633123051</v>
      </c>
      <c r="O13" s="18">
        <v>5.3750011719597549E-2</v>
      </c>
      <c r="P13" s="75">
        <f t="shared" si="8"/>
        <v>0.11980008836971355</v>
      </c>
      <c r="Q13" s="75">
        <f>(O14-N14)/N14</f>
        <v>22.173876041501078</v>
      </c>
      <c r="S13" s="141">
        <f t="shared" si="2"/>
        <v>0.82353968714472237</v>
      </c>
    </row>
    <row r="14" spans="1:21" x14ac:dyDescent="0.25">
      <c r="A14" s="74" t="s">
        <v>20</v>
      </c>
      <c r="B14" s="27">
        <v>0.16485564367803726</v>
      </c>
      <c r="C14" s="28">
        <v>0.18303818075231224</v>
      </c>
      <c r="D14" s="75">
        <f t="shared" si="7"/>
        <v>1.5401914125830238E-2</v>
      </c>
      <c r="E14" s="75">
        <f t="shared" si="3"/>
        <v>0.1102936888820466</v>
      </c>
      <c r="F14" s="30">
        <v>0.14464355296820119</v>
      </c>
      <c r="G14" s="28">
        <v>0.87609844867832587</v>
      </c>
      <c r="H14" s="75">
        <f t="shared" si="0"/>
        <v>5.2724375152549019E-2</v>
      </c>
      <c r="I14" s="75">
        <f t="shared" si="1"/>
        <v>5.0569477913124103</v>
      </c>
      <c r="J14" s="30">
        <v>2.3665924130557146E-2</v>
      </c>
      <c r="K14" s="28">
        <v>3.9672753532313122E-2</v>
      </c>
      <c r="L14" s="75">
        <f>K15/$K$16</f>
        <v>3.9088924401807458E-3</v>
      </c>
      <c r="M14" s="75">
        <f t="shared" si="5"/>
        <v>0.40216498805918582</v>
      </c>
      <c r="N14" s="27">
        <v>3.2438619481805361E-2</v>
      </c>
      <c r="O14" s="28">
        <v>0.75172854682877943</v>
      </c>
      <c r="P14" s="75">
        <f t="shared" si="8"/>
        <v>8.4854128487811594E-3</v>
      </c>
      <c r="Q14" s="75">
        <f t="shared" si="6"/>
        <v>-5.0216472127038697E-2</v>
      </c>
      <c r="S14" s="141">
        <f t="shared" si="2"/>
        <v>1.0591366294306381</v>
      </c>
    </row>
    <row r="15" spans="1:21" ht="15.75" thickBot="1" x14ac:dyDescent="0.3">
      <c r="A15" s="74" t="s">
        <v>21</v>
      </c>
      <c r="B15" s="33">
        <v>5.9780602033695208E-2</v>
      </c>
      <c r="C15" s="34">
        <v>5.8919847265025402E-2</v>
      </c>
      <c r="D15" s="75">
        <f>C15/$C$16</f>
        <v>4.9578641142142754E-3</v>
      </c>
      <c r="E15" s="75">
        <f t="shared" si="3"/>
        <v>-1.4398563068746683E-2</v>
      </c>
      <c r="F15" s="36">
        <v>7.6149446354448716E-2</v>
      </c>
      <c r="G15" s="34">
        <v>7.6428159670354961E-2</v>
      </c>
      <c r="H15" s="75">
        <f t="shared" si="0"/>
        <v>4.5995138660018982E-3</v>
      </c>
      <c r="I15" s="75">
        <f t="shared" si="1"/>
        <v>3.6600832868690031E-3</v>
      </c>
      <c r="J15" s="36">
        <v>1.2188106692424275E-2</v>
      </c>
      <c r="K15" s="34">
        <v>1.7089736474847166E-2</v>
      </c>
      <c r="L15" s="75">
        <f>K16/$K$16</f>
        <v>1</v>
      </c>
      <c r="M15" s="75">
        <f t="shared" si="5"/>
        <v>-7.9023542016572509E-2</v>
      </c>
      <c r="N15" s="33">
        <v>5.6059890925323722E-2</v>
      </c>
      <c r="O15" s="34">
        <v>5.3244760975227373E-2</v>
      </c>
      <c r="P15" s="75">
        <f t="shared" si="8"/>
        <v>1</v>
      </c>
      <c r="Q15" s="75">
        <f t="shared" si="6"/>
        <v>-6.8151335224265391E-2</v>
      </c>
      <c r="S15" s="141">
        <f t="shared" si="2"/>
        <v>0.13534800693538035</v>
      </c>
      <c r="T15" s="142">
        <f>SUM(S9:S15)/S16</f>
        <v>0.56511310380456825</v>
      </c>
    </row>
    <row r="16" spans="1:21" x14ac:dyDescent="0.25">
      <c r="A16" s="76"/>
      <c r="B16" s="77">
        <f t="shared" ref="B16:G16" si="9">SUM(B6:B15)</f>
        <v>10.291259508582019</v>
      </c>
      <c r="C16" s="77">
        <f>SUM(C6:C15)</f>
        <v>11.884119029422623</v>
      </c>
      <c r="D16" s="77"/>
      <c r="E16" s="77"/>
      <c r="F16" s="77">
        <f t="shared" si="9"/>
        <v>17.779458011084582</v>
      </c>
      <c r="G16" s="77">
        <f t="shared" si="9"/>
        <v>16.6165733807842</v>
      </c>
      <c r="H16" s="77"/>
      <c r="I16" s="77"/>
      <c r="J16" s="77">
        <f>SUM(J7:J15)</f>
        <v>4.7471517712433284</v>
      </c>
      <c r="K16" s="77">
        <f>SUM(K7:K15)</f>
        <v>4.3720150237894346</v>
      </c>
      <c r="L16" s="78"/>
      <c r="N16" s="77">
        <f>SUM(N7:N15)</f>
        <v>6.733773701594358</v>
      </c>
      <c r="O16" s="77">
        <f>SUM(O7:O15)</f>
        <v>6.2748580327326584</v>
      </c>
      <c r="P16" s="77"/>
      <c r="Q16" s="77"/>
      <c r="S16" s="77">
        <f>SUM(S6:S15)</f>
        <v>28.500692410206828</v>
      </c>
    </row>
    <row r="17" spans="1:21" x14ac:dyDescent="0.25">
      <c r="A17" s="76"/>
      <c r="B17" s="77"/>
      <c r="C17" s="79">
        <f>C16/(C16+G16)</f>
        <v>0.41697650212759801</v>
      </c>
      <c r="D17" s="77"/>
      <c r="E17" s="77"/>
      <c r="F17" s="77"/>
      <c r="G17" s="79">
        <f>G16/(G16+C16)</f>
        <v>0.58302349787240193</v>
      </c>
      <c r="H17" s="77"/>
      <c r="I17" s="77"/>
      <c r="J17" s="77"/>
      <c r="K17" s="79">
        <f>K16/$G$16</f>
        <v>0.2631117092315397</v>
      </c>
      <c r="L17" s="78"/>
      <c r="N17" s="77"/>
      <c r="O17" s="79">
        <f>O16/$G$16</f>
        <v>0.3776264750221639</v>
      </c>
      <c r="P17" s="77"/>
      <c r="Q17" s="77"/>
    </row>
    <row r="18" spans="1:21" x14ac:dyDescent="0.25">
      <c r="A18" s="38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78"/>
      <c r="N18" s="80"/>
      <c r="O18" s="80"/>
      <c r="P18" s="80"/>
      <c r="Q18" s="80"/>
    </row>
    <row r="19" spans="1:21" x14ac:dyDescent="0.25">
      <c r="A19" s="71" t="s">
        <v>44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81"/>
      <c r="M19" s="73"/>
      <c r="N19" s="72"/>
      <c r="O19" s="72"/>
      <c r="P19" s="72"/>
      <c r="Q19" s="72"/>
      <c r="S19" t="s">
        <v>62</v>
      </c>
    </row>
    <row r="20" spans="1:21" x14ac:dyDescent="0.25">
      <c r="A20" s="74" t="s">
        <v>12</v>
      </c>
      <c r="B20" s="46">
        <v>4.9825929287838653</v>
      </c>
      <c r="C20" s="47">
        <v>5.1479628390402938</v>
      </c>
      <c r="D20" s="75">
        <f>C20/$C$30</f>
        <v>0.10006094909655384</v>
      </c>
      <c r="E20" s="75">
        <f>(C20-B20)/B20</f>
        <v>3.3189528548701143E-2</v>
      </c>
      <c r="F20" s="49">
        <v>0</v>
      </c>
      <c r="G20" s="47">
        <v>0</v>
      </c>
      <c r="H20" s="82">
        <v>0</v>
      </c>
      <c r="I20" s="82">
        <v>0</v>
      </c>
      <c r="J20" s="49">
        <v>0</v>
      </c>
      <c r="K20" s="47">
        <v>0</v>
      </c>
      <c r="L20" s="82">
        <v>0</v>
      </c>
      <c r="M20" s="82">
        <v>0</v>
      </c>
      <c r="N20" s="46">
        <v>0</v>
      </c>
      <c r="O20" s="47">
        <v>0</v>
      </c>
      <c r="P20" s="82">
        <v>0</v>
      </c>
      <c r="Q20" s="82">
        <v>0</v>
      </c>
      <c r="S20" s="141">
        <f>C20+G20</f>
        <v>5.1479628390402938</v>
      </c>
    </row>
    <row r="21" spans="1:21" x14ac:dyDescent="0.25">
      <c r="A21" s="74" t="s">
        <v>13</v>
      </c>
      <c r="B21" s="46">
        <v>4.2733223788176957</v>
      </c>
      <c r="C21" s="47">
        <v>5.0289488064830561</v>
      </c>
      <c r="D21" s="75">
        <f t="shared" ref="D21:D29" si="10">C21/$C$30</f>
        <v>9.7747673452220435E-2</v>
      </c>
      <c r="E21" s="75">
        <f t="shared" ref="E21:E29" si="11">(C21-B21)/B21</f>
        <v>0.17682411030136702</v>
      </c>
      <c r="F21" s="49">
        <v>0.13112625001043626</v>
      </c>
      <c r="G21" s="47">
        <v>0.12703990892125996</v>
      </c>
      <c r="H21" s="75">
        <f t="shared" ref="H21:H29" si="12">G21/$G$30</f>
        <v>1.5649646259243911E-2</v>
      </c>
      <c r="I21" s="75">
        <f t="shared" ref="I21:I29" si="13">(G21-F21)/F21</f>
        <v>-3.116340998732953E-2</v>
      </c>
      <c r="J21" s="49">
        <v>0</v>
      </c>
      <c r="K21" s="47">
        <v>0</v>
      </c>
      <c r="L21" s="82">
        <v>0</v>
      </c>
      <c r="M21" s="82">
        <v>0</v>
      </c>
      <c r="N21" s="46">
        <v>0</v>
      </c>
      <c r="O21" s="47">
        <v>0</v>
      </c>
      <c r="P21" s="82">
        <v>0</v>
      </c>
      <c r="Q21" s="82">
        <v>0</v>
      </c>
      <c r="S21" s="141">
        <f t="shared" ref="S21:S29" si="14">C21+G21</f>
        <v>5.155988715404316</v>
      </c>
    </row>
    <row r="22" spans="1:21" x14ac:dyDescent="0.25">
      <c r="A22" s="74" t="s">
        <v>14</v>
      </c>
      <c r="B22" s="46">
        <v>10.322324279111445</v>
      </c>
      <c r="C22" s="47">
        <v>9.509943667607331</v>
      </c>
      <c r="D22" s="75">
        <f t="shared" si="10"/>
        <v>0.18484476655875556</v>
      </c>
      <c r="E22" s="75">
        <f t="shared" si="11"/>
        <v>-7.8701326323187798E-2</v>
      </c>
      <c r="F22" s="49">
        <v>1.1200908472417452</v>
      </c>
      <c r="G22" s="47">
        <v>0.83932401636162579</v>
      </c>
      <c r="H22" s="75">
        <f t="shared" si="12"/>
        <v>0.10339368206795957</v>
      </c>
      <c r="I22" s="75">
        <f t="shared" si="13"/>
        <v>-0.2506643381396389</v>
      </c>
      <c r="J22" s="49">
        <v>0.12755403504733331</v>
      </c>
      <c r="K22" s="47">
        <v>2.2514311412311023E-3</v>
      </c>
      <c r="L22" s="75">
        <f t="shared" ref="L22:L29" si="15">K22/$K$30</f>
        <v>5.9296988269775131E-4</v>
      </c>
      <c r="M22" s="75">
        <f t="shared" ref="M22:M29" si="16">(K22-J22)/J22</f>
        <v>-0.98234919702543599</v>
      </c>
      <c r="N22" s="46">
        <v>5.5681900737367479E-2</v>
      </c>
      <c r="O22" s="47">
        <v>8.1877045836104417E-2</v>
      </c>
      <c r="P22" s="75">
        <f t="shared" ref="P22:P29" si="17">O22/$O$30</f>
        <v>9.9283389793143051E-2</v>
      </c>
      <c r="Q22" s="75">
        <f t="shared" ref="Q22:Q29" si="18">(O22-N22)/N22</f>
        <v>0.47044272468877268</v>
      </c>
      <c r="S22" s="141">
        <f t="shared" si="14"/>
        <v>10.349267683968957</v>
      </c>
      <c r="T22" s="142">
        <f>SUM(S20:S22)/S30</f>
        <v>0.34672820175534635</v>
      </c>
      <c r="U22" s="142">
        <f>SUM(G20:G22)/G30</f>
        <v>0.11904332832720348</v>
      </c>
    </row>
    <row r="23" spans="1:21" x14ac:dyDescent="0.25">
      <c r="A23" s="74" t="s">
        <v>15</v>
      </c>
      <c r="B23" s="46">
        <v>13.881700037038886</v>
      </c>
      <c r="C23" s="47">
        <v>14.091224459429533</v>
      </c>
      <c r="D23" s="75">
        <f t="shared" si="10"/>
        <v>0.27389111721054071</v>
      </c>
      <c r="E23" s="75">
        <f t="shared" si="11"/>
        <v>1.5093570804123263E-2</v>
      </c>
      <c r="F23" s="49">
        <v>1.1527589607662385</v>
      </c>
      <c r="G23" s="47">
        <v>1.1703763539861129</v>
      </c>
      <c r="H23" s="75">
        <f t="shared" si="12"/>
        <v>0.1441749768682426</v>
      </c>
      <c r="I23" s="75">
        <f t="shared" si="13"/>
        <v>1.5282807438047722E-2</v>
      </c>
      <c r="J23" s="49">
        <v>0.61788103768192493</v>
      </c>
      <c r="K23" s="47">
        <v>0.44176778525693339</v>
      </c>
      <c r="L23" s="75">
        <f t="shared" si="15"/>
        <v>0.11635043462186896</v>
      </c>
      <c r="M23" s="75">
        <f t="shared" si="16"/>
        <v>-0.28502776697227561</v>
      </c>
      <c r="N23" s="46">
        <v>0.27200859292155638</v>
      </c>
      <c r="O23" s="47">
        <v>0.26361299036024916</v>
      </c>
      <c r="P23" s="75">
        <f t="shared" si="17"/>
        <v>0.3196548069023239</v>
      </c>
      <c r="Q23" s="75">
        <f t="shared" si="18"/>
        <v>-3.0865210805043956E-2</v>
      </c>
      <c r="S23" s="141">
        <f t="shared" si="14"/>
        <v>15.261600813415646</v>
      </c>
    </row>
    <row r="24" spans="1:21" x14ac:dyDescent="0.25">
      <c r="A24" s="74" t="s">
        <v>16</v>
      </c>
      <c r="B24" s="46">
        <v>2.3633234209906426</v>
      </c>
      <c r="C24" s="47">
        <v>1.9940661365402508</v>
      </c>
      <c r="D24" s="75">
        <f t="shared" si="10"/>
        <v>3.8758661711845756E-2</v>
      </c>
      <c r="E24" s="75">
        <f t="shared" si="11"/>
        <v>-0.15624492237106041</v>
      </c>
      <c r="F24" s="49">
        <v>0.88432985184986113</v>
      </c>
      <c r="G24" s="47">
        <v>0.85231044030583492</v>
      </c>
      <c r="H24" s="75">
        <f t="shared" si="12"/>
        <v>0.10499343873202811</v>
      </c>
      <c r="I24" s="75">
        <f t="shared" si="13"/>
        <v>-3.6207543460222771E-2</v>
      </c>
      <c r="J24" s="49">
        <v>0.52810836804231698</v>
      </c>
      <c r="K24" s="47">
        <v>0.37844654866228999</v>
      </c>
      <c r="L24" s="75">
        <f t="shared" si="15"/>
        <v>9.9673226268398779E-2</v>
      </c>
      <c r="M24" s="75">
        <f t="shared" si="16"/>
        <v>-0.28339225135708263</v>
      </c>
      <c r="N24" s="46">
        <v>0.12851251016679377</v>
      </c>
      <c r="O24" s="47">
        <v>1.7473431077789366E-2</v>
      </c>
      <c r="P24" s="75">
        <f t="shared" si="17"/>
        <v>2.1188129725545086E-2</v>
      </c>
      <c r="Q24" s="75">
        <f t="shared" si="18"/>
        <v>-0.86403322870971111</v>
      </c>
      <c r="S24" s="141">
        <f t="shared" si="14"/>
        <v>2.8463765768460858</v>
      </c>
    </row>
    <row r="25" spans="1:21" x14ac:dyDescent="0.25">
      <c r="A25" s="74" t="s">
        <v>17</v>
      </c>
      <c r="B25" s="51">
        <v>8.712960440336138</v>
      </c>
      <c r="C25" s="52">
        <v>9.4648600802665843</v>
      </c>
      <c r="D25" s="75">
        <f t="shared" si="10"/>
        <v>0.18396847691194967</v>
      </c>
      <c r="E25" s="75">
        <f t="shared" si="11"/>
        <v>8.6296689291686796E-2</v>
      </c>
      <c r="F25" s="54">
        <v>2.7837720837132793</v>
      </c>
      <c r="G25" s="52">
        <v>2.6738936972094232</v>
      </c>
      <c r="H25" s="75">
        <f t="shared" si="12"/>
        <v>0.32938854295058878</v>
      </c>
      <c r="I25" s="75">
        <f t="shared" si="13"/>
        <v>-3.9471042599611518E-2</v>
      </c>
      <c r="J25" s="54">
        <v>1.8213685662279724</v>
      </c>
      <c r="K25" s="52">
        <v>1.9399503993864438</v>
      </c>
      <c r="L25" s="75">
        <f t="shared" si="15"/>
        <v>0.51093375217979076</v>
      </c>
      <c r="M25" s="75">
        <f t="shared" si="16"/>
        <v>6.5105896388698861E-2</v>
      </c>
      <c r="N25" s="51">
        <v>0.13742227888290526</v>
      </c>
      <c r="O25" s="52">
        <v>0.20148088993174898</v>
      </c>
      <c r="P25" s="75">
        <f t="shared" si="17"/>
        <v>0.24431396524741703</v>
      </c>
      <c r="Q25" s="75">
        <f t="shared" si="18"/>
        <v>0.46614429312023536</v>
      </c>
      <c r="S25" s="141">
        <f>C25+G25</f>
        <v>12.138753777476008</v>
      </c>
    </row>
    <row r="26" spans="1:21" x14ac:dyDescent="0.25">
      <c r="A26" s="74" t="s">
        <v>18</v>
      </c>
      <c r="B26" s="51">
        <v>4.4290969120735424</v>
      </c>
      <c r="C26" s="52">
        <v>3.6855092744112028</v>
      </c>
      <c r="D26" s="75">
        <f t="shared" si="10"/>
        <v>7.1635240469312564E-2</v>
      </c>
      <c r="E26" s="75">
        <f t="shared" si="11"/>
        <v>-0.16788696486530905</v>
      </c>
      <c r="F26" s="54">
        <v>1.9542726162433017</v>
      </c>
      <c r="G26" s="52">
        <v>1.8548399601883554</v>
      </c>
      <c r="H26" s="75">
        <f t="shared" si="12"/>
        <v>0.22849189275197987</v>
      </c>
      <c r="I26" s="75">
        <f t="shared" si="13"/>
        <v>-5.0879624075215117E-2</v>
      </c>
      <c r="J26" s="54">
        <v>1.060005983875437</v>
      </c>
      <c r="K26" s="52">
        <v>0.94811253489995739</v>
      </c>
      <c r="L26" s="75">
        <f t="shared" si="15"/>
        <v>0.24970880446136068</v>
      </c>
      <c r="M26" s="75">
        <f t="shared" si="16"/>
        <v>-0.10555926162453473</v>
      </c>
      <c r="N26" s="51">
        <v>0.16029172368884032</v>
      </c>
      <c r="O26" s="52">
        <v>0.16397077870692825</v>
      </c>
      <c r="P26" s="75">
        <f t="shared" si="17"/>
        <v>0.19882953238973033</v>
      </c>
      <c r="Q26" s="75">
        <f t="shared" si="18"/>
        <v>2.2952245651994784E-2</v>
      </c>
      <c r="S26" s="141">
        <f t="shared" si="14"/>
        <v>5.5403492345995584</v>
      </c>
    </row>
    <row r="27" spans="1:21" x14ac:dyDescent="0.25">
      <c r="A27" s="74" t="s">
        <v>19</v>
      </c>
      <c r="B27" s="46">
        <v>0.80674425046809506</v>
      </c>
      <c r="C27" s="47">
        <v>0.82624880358367803</v>
      </c>
      <c r="D27" s="75">
        <f t="shared" si="10"/>
        <v>1.605979725601275E-2</v>
      </c>
      <c r="E27" s="75">
        <f t="shared" si="11"/>
        <v>2.417687278746132E-2</v>
      </c>
      <c r="F27" s="49">
        <v>0.10251218509523213</v>
      </c>
      <c r="G27" s="47">
        <v>0.25029149426966907</v>
      </c>
      <c r="H27" s="75">
        <f t="shared" si="12"/>
        <v>3.0832620869129062E-2</v>
      </c>
      <c r="I27" s="75">
        <f t="shared" si="13"/>
        <v>1.4415779844820631</v>
      </c>
      <c r="J27" s="49">
        <v>2.6050169931511918E-2</v>
      </c>
      <c r="K27" s="47">
        <v>2.4765742553542122E-2</v>
      </c>
      <c r="L27" s="75">
        <f t="shared" si="15"/>
        <v>6.5226687096752644E-3</v>
      </c>
      <c r="M27" s="75">
        <f t="shared" si="16"/>
        <v>-4.9305911682981832E-2</v>
      </c>
      <c r="N27" s="46">
        <v>1.4815346185636629E-2</v>
      </c>
      <c r="O27" s="47">
        <v>1.6430162281359743E-2</v>
      </c>
      <c r="P27" s="75">
        <f t="shared" si="17"/>
        <v>1.9923071106035497E-2</v>
      </c>
      <c r="Q27" s="75">
        <f t="shared" si="18"/>
        <v>0.10899617703760886</v>
      </c>
      <c r="S27" s="141">
        <f t="shared" si="14"/>
        <v>1.0765402978533472</v>
      </c>
    </row>
    <row r="28" spans="1:21" x14ac:dyDescent="0.25">
      <c r="A28" s="74" t="s">
        <v>20</v>
      </c>
      <c r="B28" s="56">
        <v>0.57499057412929655</v>
      </c>
      <c r="C28" s="57">
        <v>0.91302826145406879</v>
      </c>
      <c r="D28" s="75">
        <f t="shared" si="10"/>
        <v>1.7746529500998125E-2</v>
      </c>
      <c r="E28" s="75">
        <f t="shared" si="11"/>
        <v>0.58790126748887994</v>
      </c>
      <c r="F28" s="59">
        <v>0.42062727347079193</v>
      </c>
      <c r="G28" s="57">
        <v>0.27678333403148836</v>
      </c>
      <c r="H28" s="75">
        <f t="shared" si="12"/>
        <v>3.4096067171550518E-2</v>
      </c>
      <c r="I28" s="75">
        <f t="shared" si="13"/>
        <v>-0.34197482786215955</v>
      </c>
      <c r="J28" s="59">
        <v>4.8901961349547919E-2</v>
      </c>
      <c r="K28" s="57">
        <v>4.4122765318502295E-2</v>
      </c>
      <c r="L28" s="75">
        <f t="shared" si="15"/>
        <v>1.1620817752794475E-2</v>
      </c>
      <c r="M28" s="75">
        <f t="shared" si="16"/>
        <v>-9.7730150267067065E-2</v>
      </c>
      <c r="N28" s="56">
        <v>6.6094284294063235E-2</v>
      </c>
      <c r="O28" s="57">
        <v>6.4402557748389586E-2</v>
      </c>
      <c r="P28" s="75">
        <f t="shared" si="17"/>
        <v>7.8093978346605558E-2</v>
      </c>
      <c r="Q28" s="75">
        <f t="shared" si="18"/>
        <v>-2.5595655717322065E-2</v>
      </c>
      <c r="S28" s="141">
        <f t="shared" si="14"/>
        <v>1.189811595485557</v>
      </c>
    </row>
    <row r="29" spans="1:21" ht="15.75" thickBot="1" x14ac:dyDescent="0.3">
      <c r="A29" s="74" t="s">
        <v>21</v>
      </c>
      <c r="B29" s="61">
        <v>1.0379963629036442</v>
      </c>
      <c r="C29" s="62">
        <v>0.78647880513822244</v>
      </c>
      <c r="D29" s="75">
        <f t="shared" si="10"/>
        <v>1.5286787831810571E-2</v>
      </c>
      <c r="E29" s="75">
        <f t="shared" si="11"/>
        <v>-0.24231063494465227</v>
      </c>
      <c r="F29" s="64">
        <v>4.4524959585164489E-2</v>
      </c>
      <c r="G29" s="62">
        <v>7.28903474498383E-2</v>
      </c>
      <c r="H29" s="75">
        <f t="shared" si="12"/>
        <v>8.9791323292774724E-3</v>
      </c>
      <c r="I29" s="75">
        <f t="shared" si="13"/>
        <v>0.63706712210301542</v>
      </c>
      <c r="J29" s="64">
        <v>1.242383134260578E-2</v>
      </c>
      <c r="K29" s="62">
        <v>1.7455461909056533E-2</v>
      </c>
      <c r="L29" s="75">
        <f t="shared" si="15"/>
        <v>4.5973261234134571E-3</v>
      </c>
      <c r="M29" s="75">
        <f t="shared" si="16"/>
        <v>0.40499829945336463</v>
      </c>
      <c r="N29" s="61">
        <v>1.4393741745223896E-2</v>
      </c>
      <c r="O29" s="62">
        <v>1.5432344911724927E-2</v>
      </c>
      <c r="P29" s="75">
        <f t="shared" si="17"/>
        <v>1.871312648919958E-2</v>
      </c>
      <c r="Q29" s="75">
        <f t="shared" si="18"/>
        <v>7.2156579219274805E-2</v>
      </c>
      <c r="S29" s="141">
        <f t="shared" si="14"/>
        <v>0.85936915258806068</v>
      </c>
      <c r="T29" s="142">
        <f>SUM(S23:S29)/S30</f>
        <v>0.65327179824465353</v>
      </c>
    </row>
    <row r="30" spans="1:21" x14ac:dyDescent="0.25">
      <c r="A30" s="76"/>
      <c r="B30" s="77">
        <f t="shared" ref="B30" si="19">SUM(B20:B29)</f>
        <v>51.38505158465324</v>
      </c>
      <c r="C30" s="77">
        <f t="shared" ref="C30" si="20">SUM(C20:C29)</f>
        <v>51.448271133954222</v>
      </c>
      <c r="D30" s="77"/>
      <c r="E30" s="77"/>
      <c r="F30" s="77">
        <f t="shared" ref="F30:G30" si="21">SUM(F20:F29)</f>
        <v>8.5940150279760505</v>
      </c>
      <c r="G30" s="77">
        <f t="shared" si="21"/>
        <v>8.117749552723609</v>
      </c>
      <c r="H30" s="77"/>
      <c r="I30" s="77"/>
      <c r="J30" s="77">
        <f t="shared" ref="J30:K30" si="22">SUM(J20:J29)</f>
        <v>4.2422939534986508</v>
      </c>
      <c r="K30" s="77">
        <f t="shared" si="22"/>
        <v>3.7968726691279562</v>
      </c>
      <c r="L30" s="78"/>
      <c r="N30" s="77">
        <f t="shared" ref="N30:O30" si="23">SUM(N20:N29)</f>
        <v>0.84922037862238697</v>
      </c>
      <c r="O30" s="77">
        <f t="shared" si="23"/>
        <v>0.82468020085429439</v>
      </c>
      <c r="P30" s="77"/>
      <c r="Q30" s="77"/>
      <c r="S30" s="77">
        <f>SUM(S20:S29)</f>
        <v>59.566020686677831</v>
      </c>
    </row>
    <row r="31" spans="1:21" x14ac:dyDescent="0.25">
      <c r="A31" s="76"/>
      <c r="B31" s="77"/>
      <c r="C31" s="79">
        <f>C30/(C30+G30)</f>
        <v>0.86371845123877522</v>
      </c>
      <c r="D31" s="77"/>
      <c r="E31" s="77"/>
      <c r="F31" s="77"/>
      <c r="G31" s="79">
        <f>G30/(G30+C30)</f>
        <v>0.13628154876122478</v>
      </c>
      <c r="H31" s="77"/>
      <c r="I31" s="77"/>
      <c r="J31" s="77"/>
      <c r="K31" s="79">
        <f>K30/$G$16</f>
        <v>0.22849913650179826</v>
      </c>
      <c r="L31" s="78"/>
      <c r="N31" s="77"/>
      <c r="O31" s="79">
        <f>O30/$G$16</f>
        <v>4.9629979777176814E-2</v>
      </c>
      <c r="P31" s="77"/>
      <c r="Q31" s="77"/>
    </row>
    <row r="32" spans="1:21" x14ac:dyDescent="0.25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N32" s="78"/>
      <c r="O32" s="78"/>
      <c r="P32" s="78"/>
      <c r="Q32" s="78"/>
    </row>
    <row r="33" spans="1:21" x14ac:dyDescent="0.25">
      <c r="A33" s="83" t="s">
        <v>45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81"/>
      <c r="M33" s="73"/>
      <c r="N33" s="72"/>
      <c r="O33" s="72"/>
      <c r="P33" s="72"/>
      <c r="Q33" s="72"/>
      <c r="S33" t="s">
        <v>61</v>
      </c>
    </row>
    <row r="34" spans="1:21" x14ac:dyDescent="0.25">
      <c r="A34" s="74" t="s">
        <v>12</v>
      </c>
      <c r="B34" s="46">
        <v>0.90222311813742717</v>
      </c>
      <c r="C34" s="47">
        <v>0.94296701058281507</v>
      </c>
      <c r="D34" s="75">
        <f>C34/$C$44</f>
        <v>0.11974089703529513</v>
      </c>
      <c r="E34" s="75">
        <f>(C34-B34)/B34</f>
        <v>4.5159441856799952E-2</v>
      </c>
      <c r="F34" s="49">
        <v>1.765338789905535E-5</v>
      </c>
      <c r="G34" s="47">
        <v>7.2933684856782194E-5</v>
      </c>
      <c r="H34" s="75">
        <f>G34/$G$44</f>
        <v>1.7925332417496062E-5</v>
      </c>
      <c r="I34" s="75">
        <f>(G34-F34)/F34</f>
        <v>3.1314270820891519</v>
      </c>
      <c r="J34" s="49">
        <v>0</v>
      </c>
      <c r="K34" s="47">
        <v>0</v>
      </c>
      <c r="L34" s="75">
        <f>K34/$K$44</f>
        <v>0</v>
      </c>
      <c r="M34" s="75" t="e">
        <f>(K34-J34)/J34</f>
        <v>#DIV/0!</v>
      </c>
      <c r="N34" s="46">
        <v>0</v>
      </c>
      <c r="O34" s="47">
        <v>0</v>
      </c>
      <c r="P34" s="75">
        <f>O34/$O$44</f>
        <v>0</v>
      </c>
      <c r="Q34" s="75" t="e">
        <f>(O34-N34)/N34</f>
        <v>#DIV/0!</v>
      </c>
      <c r="S34" s="141">
        <f>C34+G34</f>
        <v>0.9430399442676719</v>
      </c>
    </row>
    <row r="35" spans="1:21" x14ac:dyDescent="0.25">
      <c r="A35" s="74" t="s">
        <v>13</v>
      </c>
      <c r="B35" s="46">
        <v>0.65746201022077155</v>
      </c>
      <c r="C35" s="47">
        <v>0.86371769142140564</v>
      </c>
      <c r="D35" s="75">
        <f t="shared" ref="D35:D43" si="24">C35/$C$44</f>
        <v>0.10967757089628365</v>
      </c>
      <c r="E35" s="75">
        <f t="shared" ref="E35:E43" si="25">(C35-B35)/B35</f>
        <v>0.3137149797162801</v>
      </c>
      <c r="F35" s="49">
        <v>6.2306074937842416E-6</v>
      </c>
      <c r="G35" s="47">
        <v>0</v>
      </c>
      <c r="H35" s="75">
        <f t="shared" ref="H35:H43" si="26">G35/$G$44</f>
        <v>0</v>
      </c>
      <c r="I35" s="75">
        <f t="shared" ref="I35:I43" si="27">(G35-F35)/F35</f>
        <v>-1</v>
      </c>
      <c r="J35" s="49">
        <v>6.2306074937842416E-6</v>
      </c>
      <c r="K35" s="47">
        <v>0</v>
      </c>
      <c r="L35" s="75">
        <f t="shared" ref="L35:L43" si="28">K35/$K$44</f>
        <v>0</v>
      </c>
      <c r="M35" s="75">
        <f t="shared" ref="M35:M43" si="29">(K35-J35)/J35</f>
        <v>-1</v>
      </c>
      <c r="N35" s="46">
        <v>0</v>
      </c>
      <c r="O35" s="47">
        <v>0</v>
      </c>
      <c r="P35" s="75">
        <f t="shared" ref="P35:P43" si="30">O35/$O$44</f>
        <v>0</v>
      </c>
      <c r="Q35" s="75" t="e">
        <f t="shared" ref="Q35:Q43" si="31">(O35-N35)/N35</f>
        <v>#DIV/0!</v>
      </c>
      <c r="S35" s="141">
        <f t="shared" ref="S35:S43" si="32">C35+G35</f>
        <v>0.86371769142140564</v>
      </c>
    </row>
    <row r="36" spans="1:21" x14ac:dyDescent="0.25">
      <c r="A36" s="74" t="s">
        <v>14</v>
      </c>
      <c r="B36" s="46">
        <v>4.6385616285379099</v>
      </c>
      <c r="C36" s="47">
        <v>4.743760129524305</v>
      </c>
      <c r="D36" s="75">
        <f t="shared" si="24"/>
        <v>0.60237748177259498</v>
      </c>
      <c r="E36" s="75">
        <f t="shared" si="25"/>
        <v>2.2679121117887158E-2</v>
      </c>
      <c r="F36" s="49">
        <v>0.10057654303382982</v>
      </c>
      <c r="G36" s="47">
        <v>0.32350845778647469</v>
      </c>
      <c r="H36" s="75">
        <f t="shared" si="26"/>
        <v>7.9510539705780328E-2</v>
      </c>
      <c r="I36" s="75">
        <f t="shared" si="27"/>
        <v>2.216539841478343</v>
      </c>
      <c r="J36" s="49">
        <v>5.3998598279463433E-5</v>
      </c>
      <c r="K36" s="47">
        <v>1.0570099254606113E-6</v>
      </c>
      <c r="L36" s="75">
        <f t="shared" si="28"/>
        <v>3.95734300824552E-7</v>
      </c>
      <c r="M36" s="75">
        <f t="shared" si="29"/>
        <v>-0.98042523400347947</v>
      </c>
      <c r="N36" s="46">
        <v>3.9827081534851171E-2</v>
      </c>
      <c r="O36" s="47">
        <v>4.414179149716059E-2</v>
      </c>
      <c r="P36" s="75">
        <f t="shared" si="30"/>
        <v>0.21769909659123488</v>
      </c>
      <c r="Q36" s="75">
        <f t="shared" si="31"/>
        <v>0.10833608178228626</v>
      </c>
      <c r="S36" s="141">
        <f t="shared" si="32"/>
        <v>5.0672685873107799</v>
      </c>
      <c r="T36" s="142">
        <f>SUM(S34:S36)/S44</f>
        <v>0.57553036513348554</v>
      </c>
      <c r="U36" s="142">
        <f>SUM(G34:G36)/G44</f>
        <v>7.9528465038197826E-2</v>
      </c>
    </row>
    <row r="37" spans="1:21" x14ac:dyDescent="0.25">
      <c r="A37" s="74" t="s">
        <v>15</v>
      </c>
      <c r="B37" s="46">
        <v>1.0250938132185992</v>
      </c>
      <c r="C37" s="47">
        <v>1.2425722459149235</v>
      </c>
      <c r="D37" s="75">
        <f t="shared" si="24"/>
        <v>0.1577857058488763</v>
      </c>
      <c r="E37" s="75">
        <f t="shared" si="25"/>
        <v>0.21215466320441792</v>
      </c>
      <c r="F37" s="49">
        <v>3.242357256470787</v>
      </c>
      <c r="G37" s="47">
        <v>1.1263434345112746</v>
      </c>
      <c r="H37" s="75">
        <f t="shared" si="26"/>
        <v>0.27682792278390278</v>
      </c>
      <c r="I37" s="75">
        <f t="shared" si="27"/>
        <v>-0.65261587622294681</v>
      </c>
      <c r="J37" s="49">
        <v>2.7914710377064318</v>
      </c>
      <c r="K37" s="47">
        <v>0.8422244515970897</v>
      </c>
      <c r="L37" s="75">
        <f t="shared" si="28"/>
        <v>0.31532069516270222</v>
      </c>
      <c r="M37" s="75">
        <f t="shared" si="29"/>
        <v>-0.69828651624159777</v>
      </c>
      <c r="N37" s="46">
        <v>0.1283827058440066</v>
      </c>
      <c r="O37" s="47">
        <v>0.12565522591890657</v>
      </c>
      <c r="P37" s="75">
        <f t="shared" si="30"/>
        <v>0.61970817759567121</v>
      </c>
      <c r="Q37" s="75">
        <f t="shared" si="31"/>
        <v>-2.1244916962679508E-2</v>
      </c>
      <c r="S37" s="141">
        <f t="shared" si="32"/>
        <v>2.3689156804261984</v>
      </c>
    </row>
    <row r="38" spans="1:21" x14ac:dyDescent="0.25">
      <c r="A38" s="74" t="s">
        <v>16</v>
      </c>
      <c r="B38" s="46">
        <v>2.8597449961887376E-2</v>
      </c>
      <c r="C38" s="47">
        <v>3.0353097019526917E-2</v>
      </c>
      <c r="D38" s="75">
        <f t="shared" si="24"/>
        <v>3.8543310891344267E-3</v>
      </c>
      <c r="E38" s="75">
        <f t="shared" si="25"/>
        <v>6.1391734577010942E-2</v>
      </c>
      <c r="F38" s="49">
        <v>0.78224134806420631</v>
      </c>
      <c r="G38" s="47">
        <v>2.0522048534703607</v>
      </c>
      <c r="H38" s="75">
        <f t="shared" si="26"/>
        <v>0.50438222420122503</v>
      </c>
      <c r="I38" s="75">
        <f t="shared" si="27"/>
        <v>1.6234931949696885</v>
      </c>
      <c r="J38" s="49">
        <v>0.3409544185786082</v>
      </c>
      <c r="K38" s="47">
        <v>1.7834600799220002</v>
      </c>
      <c r="L38" s="75">
        <f t="shared" si="28"/>
        <v>0.66771021801794095</v>
      </c>
      <c r="M38" s="75">
        <f t="shared" si="29"/>
        <v>4.2307874095223594</v>
      </c>
      <c r="N38" s="46">
        <v>7.3438093660070274E-3</v>
      </c>
      <c r="O38" s="47">
        <v>9.6335884606480113E-3</v>
      </c>
      <c r="P38" s="75">
        <f t="shared" si="30"/>
        <v>4.7511064541857585E-2</v>
      </c>
      <c r="Q38" s="75">
        <f t="shared" si="31"/>
        <v>0.31179718597270473</v>
      </c>
      <c r="S38" s="141">
        <f t="shared" si="32"/>
        <v>2.0825579504898877</v>
      </c>
    </row>
    <row r="39" spans="1:21" x14ac:dyDescent="0.25">
      <c r="A39" s="74" t="s">
        <v>17</v>
      </c>
      <c r="B39" s="51">
        <v>1.1497547695196522E-2</v>
      </c>
      <c r="C39" s="52">
        <v>1.246426104103153E-2</v>
      </c>
      <c r="D39" s="75">
        <f>C39/$C$44</f>
        <v>1.5827508080189846E-3</v>
      </c>
      <c r="E39" s="75">
        <f t="shared" si="25"/>
        <v>8.4079959610768445E-2</v>
      </c>
      <c r="F39" s="54">
        <v>0.31264149969227029</v>
      </c>
      <c r="G39" s="52">
        <v>0.25194994284271682</v>
      </c>
      <c r="H39" s="75">
        <f t="shared" si="26"/>
        <v>6.1923190729953309E-2</v>
      </c>
      <c r="I39" s="75">
        <f t="shared" si="27"/>
        <v>-0.19412508227247988</v>
      </c>
      <c r="J39" s="54">
        <v>4.8124173847407192E-2</v>
      </c>
      <c r="K39" s="52">
        <v>3.0392206386768959E-2</v>
      </c>
      <c r="L39" s="75">
        <f t="shared" si="28"/>
        <v>1.1378548351608344E-2</v>
      </c>
      <c r="M39" s="75">
        <f t="shared" si="29"/>
        <v>-0.36846279204424381</v>
      </c>
      <c r="N39" s="51">
        <v>1.2804936834308913E-2</v>
      </c>
      <c r="O39" s="52">
        <v>1.0386179527575968E-2</v>
      </c>
      <c r="P39" s="75">
        <f t="shared" si="30"/>
        <v>5.1222703553685835E-2</v>
      </c>
      <c r="Q39" s="75">
        <f t="shared" si="31"/>
        <v>-0.188892560582747</v>
      </c>
      <c r="S39" s="141">
        <f t="shared" si="32"/>
        <v>0.26441420388374837</v>
      </c>
    </row>
    <row r="40" spans="1:21" x14ac:dyDescent="0.25">
      <c r="A40" s="74" t="s">
        <v>18</v>
      </c>
      <c r="B40" s="51">
        <v>1.5637786374816151E-2</v>
      </c>
      <c r="C40" s="52">
        <v>2.0165635357937545E-2</v>
      </c>
      <c r="D40" s="75">
        <f t="shared" si="24"/>
        <v>2.5606953795273227E-3</v>
      </c>
      <c r="E40" s="75">
        <f t="shared" si="25"/>
        <v>0.28954539182177741</v>
      </c>
      <c r="F40" s="54">
        <v>0.12526844053169678</v>
      </c>
      <c r="G40" s="52">
        <v>0.19663767045328845</v>
      </c>
      <c r="H40" s="75">
        <f t="shared" si="26"/>
        <v>4.8328774496980094E-2</v>
      </c>
      <c r="I40" s="75">
        <f t="shared" si="27"/>
        <v>0.5697303296717664</v>
      </c>
      <c r="J40" s="54">
        <v>7.9253327320935561E-3</v>
      </c>
      <c r="K40" s="52">
        <v>4.9954289077268491E-3</v>
      </c>
      <c r="L40" s="75">
        <f t="shared" si="28"/>
        <v>1.8702403056968327E-3</v>
      </c>
      <c r="M40" s="75">
        <f t="shared" si="29"/>
        <v>-0.36968843118751227</v>
      </c>
      <c r="N40" s="51">
        <v>6.5120232655868299E-3</v>
      </c>
      <c r="O40" s="52">
        <v>5.044051364298037E-3</v>
      </c>
      <c r="P40" s="75">
        <f t="shared" si="30"/>
        <v>2.4876322141073555E-2</v>
      </c>
      <c r="Q40" s="75">
        <f t="shared" si="31"/>
        <v>-0.2254248551362488</v>
      </c>
      <c r="S40" s="141">
        <f t="shared" si="32"/>
        <v>0.216803305811226</v>
      </c>
    </row>
    <row r="41" spans="1:21" x14ac:dyDescent="0.25">
      <c r="A41" s="74" t="s">
        <v>19</v>
      </c>
      <c r="B41" s="46">
        <v>1.6707373994582445E-2</v>
      </c>
      <c r="C41" s="47">
        <v>1.2658750867316281E-2</v>
      </c>
      <c r="D41" s="75">
        <f t="shared" si="24"/>
        <v>1.6074477337886157E-3</v>
      </c>
      <c r="E41" s="75">
        <f t="shared" si="25"/>
        <v>-0.24232552216637851</v>
      </c>
      <c r="F41" s="49">
        <v>5.1391089043314728E-2</v>
      </c>
      <c r="G41" s="47">
        <v>5.7066908865692947E-2</v>
      </c>
      <c r="H41" s="75">
        <f t="shared" si="26"/>
        <v>1.4025663360698474E-2</v>
      </c>
      <c r="I41" s="75">
        <f t="shared" si="27"/>
        <v>0.11044365721836295</v>
      </c>
      <c r="J41" s="49">
        <v>8.5027023598508947E-3</v>
      </c>
      <c r="K41" s="47">
        <v>9.8830428030567165E-3</v>
      </c>
      <c r="L41" s="75">
        <f t="shared" si="28"/>
        <v>3.7001157127095614E-3</v>
      </c>
      <c r="M41" s="75">
        <f t="shared" si="29"/>
        <v>0.16234138098537743</v>
      </c>
      <c r="N41" s="46">
        <v>6.6044439434112968E-3</v>
      </c>
      <c r="O41" s="47">
        <v>7.1549001854428786E-3</v>
      </c>
      <c r="P41" s="75">
        <f t="shared" si="30"/>
        <v>3.5286635493069346E-2</v>
      </c>
      <c r="Q41" s="75">
        <f t="shared" si="31"/>
        <v>8.334634175837409E-2</v>
      </c>
      <c r="S41" s="141">
        <f t="shared" si="32"/>
        <v>6.9725659733009232E-2</v>
      </c>
    </row>
    <row r="42" spans="1:21" x14ac:dyDescent="0.25">
      <c r="A42" s="74" t="s">
        <v>20</v>
      </c>
      <c r="B42" s="56">
        <v>2.5555875070338366E-3</v>
      </c>
      <c r="C42" s="57">
        <v>2.0125468980770039E-3</v>
      </c>
      <c r="D42" s="75">
        <f t="shared" si="24"/>
        <v>2.5555949274662029E-4</v>
      </c>
      <c r="E42" s="75">
        <f t="shared" si="25"/>
        <v>-0.21249149460239661</v>
      </c>
      <c r="F42" s="59">
        <v>4.5788734471820393E-2</v>
      </c>
      <c r="G42" s="57">
        <v>6.0821408120929045E-2</v>
      </c>
      <c r="H42" s="75">
        <f t="shared" si="26"/>
        <v>1.4948428299060011E-2</v>
      </c>
      <c r="I42" s="75">
        <f t="shared" si="27"/>
        <v>0.32830506941309245</v>
      </c>
      <c r="J42" s="59">
        <v>0</v>
      </c>
      <c r="K42" s="57">
        <v>5.2850496273030568E-5</v>
      </c>
      <c r="L42" s="75">
        <f t="shared" si="28"/>
        <v>1.97867150412276E-5</v>
      </c>
      <c r="M42" s="75" t="e">
        <f t="shared" si="29"/>
        <v>#DIV/0!</v>
      </c>
      <c r="N42" s="56">
        <v>8.2867079667330414E-4</v>
      </c>
      <c r="O42" s="57">
        <v>7.4942003715157347E-4</v>
      </c>
      <c r="P42" s="75">
        <f t="shared" si="30"/>
        <v>3.6960000834076181E-3</v>
      </c>
      <c r="Q42" s="75">
        <f t="shared" si="31"/>
        <v>-9.5635999047972431E-2</v>
      </c>
      <c r="S42" s="141">
        <f t="shared" si="32"/>
        <v>6.2833955019006044E-2</v>
      </c>
    </row>
    <row r="43" spans="1:21" ht="15.75" thickBot="1" x14ac:dyDescent="0.3">
      <c r="A43" s="74" t="s">
        <v>21</v>
      </c>
      <c r="B43" s="61">
        <v>2.1599439311785372E-3</v>
      </c>
      <c r="C43" s="62">
        <v>4.3908192303633801E-3</v>
      </c>
      <c r="D43" s="75">
        <f t="shared" si="24"/>
        <v>5.5755994373396056E-4</v>
      </c>
      <c r="E43" s="75">
        <f t="shared" si="25"/>
        <v>1.0328394487386547</v>
      </c>
      <c r="F43" s="64">
        <v>4.7664147327449455E-4</v>
      </c>
      <c r="G43" s="62">
        <v>1.4375334986264313E-4</v>
      </c>
      <c r="H43" s="75">
        <f t="shared" si="26"/>
        <v>3.5331089982311069E-5</v>
      </c>
      <c r="I43" s="75">
        <f t="shared" si="27"/>
        <v>-0.69840360538694335</v>
      </c>
      <c r="J43" s="64">
        <v>0</v>
      </c>
      <c r="K43" s="62">
        <v>0</v>
      </c>
      <c r="L43" s="75">
        <f t="shared" si="28"/>
        <v>0</v>
      </c>
      <c r="M43" s="75" t="e">
        <f t="shared" si="29"/>
        <v>#DIV/0!</v>
      </c>
      <c r="N43" s="61">
        <v>3.1153037468921208E-6</v>
      </c>
      <c r="O43" s="62">
        <v>0</v>
      </c>
      <c r="P43" s="75">
        <f t="shared" si="30"/>
        <v>0</v>
      </c>
      <c r="Q43" s="75">
        <f t="shared" si="31"/>
        <v>-1</v>
      </c>
      <c r="S43" s="141">
        <f t="shared" si="32"/>
        <v>4.5345725802260232E-3</v>
      </c>
      <c r="T43" s="142">
        <f>SUM(S37:S43)/S44</f>
        <v>0.42446963486651462</v>
      </c>
    </row>
    <row r="44" spans="1:21" x14ac:dyDescent="0.25">
      <c r="A44" s="76"/>
      <c r="B44" s="77">
        <f t="shared" ref="B44" si="33">SUM(B34:B43)</f>
        <v>7.3004962595794023</v>
      </c>
      <c r="C44" s="77">
        <f>SUM(C34:C43)</f>
        <v>7.8750621878577016</v>
      </c>
      <c r="D44" s="77"/>
      <c r="E44" s="77"/>
      <c r="F44" s="77">
        <f t="shared" ref="F44:G44" si="34">SUM(F34:F43)</f>
        <v>4.6607654367765923</v>
      </c>
      <c r="G44" s="77">
        <f t="shared" si="34"/>
        <v>4.0687493630854572</v>
      </c>
      <c r="H44" s="77"/>
      <c r="I44" s="77"/>
      <c r="J44" s="77">
        <f t="shared" ref="J44:K44" si="35">SUM(J34:J43)</f>
        <v>3.197037894430165</v>
      </c>
      <c r="K44" s="77">
        <f t="shared" si="35"/>
        <v>2.6710091171228409</v>
      </c>
      <c r="L44" s="78"/>
      <c r="N44" s="77">
        <f t="shared" ref="N44:O44" si="36">SUM(N34:N43)</f>
        <v>0.20230678688859208</v>
      </c>
      <c r="O44" s="77">
        <f t="shared" si="36"/>
        <v>0.20276515699118364</v>
      </c>
      <c r="P44" s="77"/>
      <c r="Q44" s="77"/>
      <c r="S44" s="77">
        <f>SUM(S34:S43)</f>
        <v>11.943811550943158</v>
      </c>
    </row>
    <row r="45" spans="1:21" x14ac:dyDescent="0.25">
      <c r="A45" s="76"/>
      <c r="B45" s="77"/>
      <c r="C45" s="79">
        <f>C44/(C44+G44)</f>
        <v>0.65934246821198683</v>
      </c>
      <c r="D45" s="77"/>
      <c r="E45" s="77"/>
      <c r="F45" s="77"/>
      <c r="G45" s="79">
        <f>G44/(G44+C44)</f>
        <v>0.34065753178801306</v>
      </c>
      <c r="H45" s="77"/>
      <c r="I45" s="77"/>
      <c r="J45" s="77"/>
      <c r="K45" s="79">
        <f>K44/$G$16</f>
        <v>0.16074367776762322</v>
      </c>
      <c r="L45" s="78"/>
      <c r="N45" s="77"/>
      <c r="O45" s="79">
        <f>O44/$G$16</f>
        <v>1.2202585475635193E-2</v>
      </c>
      <c r="P45" s="77"/>
      <c r="Q45" s="77"/>
    </row>
    <row r="46" spans="1:21" x14ac:dyDescent="0.25">
      <c r="C46" s="84">
        <f>C44+C30+C16</f>
        <v>71.207452351234551</v>
      </c>
      <c r="G46" s="84">
        <f>G44+G30+G16</f>
        <v>28.803072296593264</v>
      </c>
      <c r="H46" s="84">
        <f>C46+G46</f>
        <v>100.01052464782782</v>
      </c>
      <c r="I46" s="84"/>
    </row>
    <row r="47" spans="1:21" x14ac:dyDescent="0.25">
      <c r="A47" s="66" t="s">
        <v>46</v>
      </c>
      <c r="B47" s="85">
        <f>SUM(B6:B43)</f>
        <v>130.65311844604994</v>
      </c>
      <c r="C47" s="85">
        <f t="shared" ref="C47:F47" si="37">SUM(C6:C43)</f>
        <v>135.82053746797772</v>
      </c>
      <c r="D47" s="85"/>
      <c r="E47" s="85"/>
      <c r="F47" s="85">
        <f t="shared" si="37"/>
        <v>57.407711514897869</v>
      </c>
      <c r="G47" s="85">
        <f>SUM(G6:G43)</f>
        <v>54.256700276734698</v>
      </c>
      <c r="H47" s="85"/>
      <c r="I47" s="85"/>
      <c r="J47" s="85">
        <f>SUM(J7:J43)</f>
        <v>21.175929343914124</v>
      </c>
      <c r="K47" s="85">
        <f>SUM(K7:K43)</f>
        <v>19.500395348690962</v>
      </c>
      <c r="L47" s="85"/>
      <c r="N47" s="85">
        <f>SUM(N7:N43)</f>
        <v>15.368294947322083</v>
      </c>
      <c r="O47" s="85">
        <f>SUM(O7:O43)</f>
        <v>14.829098078964428</v>
      </c>
      <c r="P47" s="85"/>
      <c r="Q47" s="85"/>
    </row>
    <row r="49" spans="1:21" x14ac:dyDescent="0.25">
      <c r="F49" s="84">
        <f>B47+F47</f>
        <v>188.06082996094781</v>
      </c>
      <c r="G49" s="84">
        <f>C47+G47</f>
        <v>190.07723774471242</v>
      </c>
      <c r="H49" s="84"/>
      <c r="I49" s="84"/>
      <c r="J49" s="84">
        <f>F47+J47</f>
        <v>78.583640858811989</v>
      </c>
      <c r="K49" s="84">
        <f>G47+K47</f>
        <v>73.757095625425663</v>
      </c>
    </row>
    <row r="53" spans="1:21" x14ac:dyDescent="0.25">
      <c r="A53" s="83" t="s">
        <v>59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81"/>
      <c r="M53" s="73"/>
      <c r="N53" s="72"/>
      <c r="O53" s="72"/>
      <c r="P53" s="72"/>
      <c r="Q53" s="72"/>
      <c r="S53" t="s">
        <v>60</v>
      </c>
    </row>
    <row r="54" spans="1:21" x14ac:dyDescent="0.25">
      <c r="A54" s="74" t="s">
        <v>12</v>
      </c>
      <c r="B54" s="46">
        <v>6.6420082759913219</v>
      </c>
      <c r="C54" s="47">
        <v>6.8798482336692945</v>
      </c>
      <c r="D54" s="75">
        <f t="shared" ref="D54:D63" si="38">C54/$C$64</f>
        <v>9.6616969242686535E-2</v>
      </c>
      <c r="E54" s="75">
        <f>(C54-B54)/B54</f>
        <v>3.580844042873086E-2</v>
      </c>
      <c r="F54" s="49">
        <v>2.4239129635639474</v>
      </c>
      <c r="G54" s="47">
        <v>2.3783611211201143</v>
      </c>
      <c r="H54" s="75">
        <f>G54/$G$44</f>
        <v>0.58454353140998838</v>
      </c>
      <c r="I54" s="75">
        <f>(G54-F54)/F54</f>
        <v>-1.8792688982056882E-2</v>
      </c>
      <c r="J54" s="49">
        <v>0</v>
      </c>
      <c r="K54" s="47">
        <v>0</v>
      </c>
      <c r="L54" s="75">
        <f>K54/$K$44</f>
        <v>0</v>
      </c>
      <c r="M54" s="75" t="e">
        <f>(K54-J54)/J54</f>
        <v>#DIV/0!</v>
      </c>
      <c r="N54" s="46">
        <v>0</v>
      </c>
      <c r="O54" s="47">
        <v>0</v>
      </c>
      <c r="P54" s="75">
        <f>O54/$O$44</f>
        <v>0</v>
      </c>
      <c r="Q54" s="75" t="e">
        <f>(O54-N54)/N54</f>
        <v>#DIV/0!</v>
      </c>
      <c r="S54" s="141">
        <f>C54+G54</f>
        <v>9.2582093547894093</v>
      </c>
    </row>
    <row r="55" spans="1:21" x14ac:dyDescent="0.25">
      <c r="A55" s="74" t="s">
        <v>13</v>
      </c>
      <c r="B55" s="46">
        <v>6.1004937174915455</v>
      </c>
      <c r="C55" s="47">
        <v>7.4324752199085369</v>
      </c>
      <c r="D55" s="75">
        <f t="shared" si="38"/>
        <v>0.1043777719113929</v>
      </c>
      <c r="E55" s="75">
        <f t="shared" ref="E55:E63" si="39">(C55-B55)/B55</f>
        <v>0.21833995150226748</v>
      </c>
      <c r="F55" s="49">
        <v>0.62618747590572166</v>
      </c>
      <c r="G55" s="47">
        <v>0.77819079031268579</v>
      </c>
      <c r="H55" s="75">
        <f t="shared" ref="H55:H63" si="40">G55/$G$44</f>
        <v>0.19126043923299318</v>
      </c>
      <c r="I55" s="75">
        <f t="shared" ref="I55:I63" si="41">(G55-F55)/F55</f>
        <v>0.24274409862175148</v>
      </c>
      <c r="J55" s="49">
        <v>6.2306074937842416E-6</v>
      </c>
      <c r="K55" s="47">
        <v>0</v>
      </c>
      <c r="L55" s="75">
        <f t="shared" ref="L55:L63" si="42">K55/$K$44</f>
        <v>0</v>
      </c>
      <c r="M55" s="75">
        <f t="shared" ref="M55:M63" si="43">(K55-J55)/J55</f>
        <v>-1</v>
      </c>
      <c r="N55" s="46">
        <v>0</v>
      </c>
      <c r="O55" s="47">
        <v>0.17287291629915755</v>
      </c>
      <c r="P55" s="75">
        <f t="shared" ref="P55:P63" si="44">O55/$O$44</f>
        <v>0.85257703475491198</v>
      </c>
      <c r="Q55" s="75" t="e">
        <f t="shared" ref="Q55:Q63" si="45">(O55-N55)/N55</f>
        <v>#DIV/0!</v>
      </c>
      <c r="S55" s="141">
        <f t="shared" ref="S55:S63" si="46">C55+G55</f>
        <v>8.2106660102212228</v>
      </c>
    </row>
    <row r="56" spans="1:21" x14ac:dyDescent="0.25">
      <c r="A56" s="74" t="s">
        <v>14</v>
      </c>
      <c r="B56" s="46">
        <v>18.407016220638937</v>
      </c>
      <c r="C56" s="47">
        <v>18.765659535982579</v>
      </c>
      <c r="D56" s="75">
        <f t="shared" si="38"/>
        <v>0.26353505028406249</v>
      </c>
      <c r="E56" s="75">
        <f t="shared" si="39"/>
        <v>1.9484054941045333E-2</v>
      </c>
      <c r="F56" s="49">
        <v>4.7650741136991996</v>
      </c>
      <c r="G56" s="47">
        <v>3.687288222115753</v>
      </c>
      <c r="H56" s="75">
        <f t="shared" si="40"/>
        <v>0.90624609507024767</v>
      </c>
      <c r="I56" s="75">
        <f t="shared" si="41"/>
        <v>-0.22618449700181997</v>
      </c>
      <c r="J56" s="49">
        <v>0.55439841636233955</v>
      </c>
      <c r="K56" s="47">
        <v>0.51386854629245249</v>
      </c>
      <c r="L56" s="75">
        <f t="shared" si="42"/>
        <v>0.19238741754875838</v>
      </c>
      <c r="M56" s="75">
        <f t="shared" si="43"/>
        <v>-7.3106035070990991E-2</v>
      </c>
      <c r="N56" s="46">
        <v>1.4079708743191348</v>
      </c>
      <c r="O56" s="47">
        <v>0.60643513350474021</v>
      </c>
      <c r="P56" s="75">
        <f t="shared" si="44"/>
        <v>2.9908251619932336</v>
      </c>
      <c r="Q56" s="75">
        <f t="shared" si="45"/>
        <v>-0.56928431932372214</v>
      </c>
      <c r="S56" s="141">
        <f t="shared" si="46"/>
        <v>22.452947758098333</v>
      </c>
      <c r="T56" s="142">
        <f>SUM(S54:S56)/S64</f>
        <v>0.39917621933979169</v>
      </c>
      <c r="U56" s="142">
        <f>SUM(G54:G56)/G64</f>
        <v>0.23760799067112093</v>
      </c>
    </row>
    <row r="57" spans="1:21" x14ac:dyDescent="0.25">
      <c r="A57" s="74" t="s">
        <v>15</v>
      </c>
      <c r="B57" s="46">
        <v>15.750779480150513</v>
      </c>
      <c r="C57" s="47">
        <v>16.10468567109206</v>
      </c>
      <c r="D57" s="75">
        <f t="shared" si="38"/>
        <v>0.22616573321082803</v>
      </c>
      <c r="E57" s="75">
        <f t="shared" si="39"/>
        <v>2.2469122330583565E-2</v>
      </c>
      <c r="F57" s="49">
        <v>7.9604712814893341</v>
      </c>
      <c r="G57" s="47">
        <v>5.556039489933096</v>
      </c>
      <c r="H57" s="75">
        <f t="shared" si="40"/>
        <v>1.3655398733432382</v>
      </c>
      <c r="I57" s="75">
        <f t="shared" si="41"/>
        <v>-0.30204641239612512</v>
      </c>
      <c r="J57" s="49">
        <v>4.4049595386426219</v>
      </c>
      <c r="K57" s="47">
        <v>2.068734374684714</v>
      </c>
      <c r="L57" s="75">
        <f t="shared" si="42"/>
        <v>0.77451415699887782</v>
      </c>
      <c r="M57" s="75">
        <f t="shared" si="43"/>
        <v>-0.53036245701312623</v>
      </c>
      <c r="N57" s="46">
        <v>2.7127971568824183</v>
      </c>
      <c r="O57" s="47">
        <v>2.7035068872811276</v>
      </c>
      <c r="P57" s="75">
        <f t="shared" si="44"/>
        <v>13.333192582977548</v>
      </c>
      <c r="Q57" s="75">
        <f t="shared" si="45"/>
        <v>-3.4246090157242512E-3</v>
      </c>
      <c r="S57" s="141">
        <f t="shared" si="46"/>
        <v>21.660725161025155</v>
      </c>
    </row>
    <row r="58" spans="1:21" x14ac:dyDescent="0.25">
      <c r="A58" s="74" t="s">
        <v>16</v>
      </c>
      <c r="B58" s="46">
        <v>4.7765207780998633</v>
      </c>
      <c r="C58" s="47">
        <v>4.4394046915871765</v>
      </c>
      <c r="D58" s="75">
        <f t="shared" si="38"/>
        <v>6.2344664006368004E-2</v>
      </c>
      <c r="E58" s="75">
        <f t="shared" si="39"/>
        <v>-7.057774940671234E-2</v>
      </c>
      <c r="F58" s="49">
        <v>4.9642074445042912</v>
      </c>
      <c r="G58" s="47">
        <v>4.5386896338856921</v>
      </c>
      <c r="H58" s="75">
        <f t="shared" si="40"/>
        <v>1.1154999310264382</v>
      </c>
      <c r="I58" s="75">
        <f t="shared" si="41"/>
        <v>-8.5717169432489304E-2</v>
      </c>
      <c r="J58" s="49">
        <v>3.15612876406056</v>
      </c>
      <c r="K58" s="47">
        <v>2.3377645409129486</v>
      </c>
      <c r="L58" s="75">
        <f t="shared" si="42"/>
        <v>0.8752364512447427</v>
      </c>
      <c r="M58" s="75">
        <f t="shared" si="43"/>
        <v>-0.25929367409418808</v>
      </c>
      <c r="N58" s="46">
        <v>1.0758909176808398</v>
      </c>
      <c r="O58" s="47">
        <v>1.3543700717110414</v>
      </c>
      <c r="P58" s="75">
        <f t="shared" si="44"/>
        <v>6.6795010139238586</v>
      </c>
      <c r="Q58" s="75">
        <f t="shared" si="45"/>
        <v>0.25883586286840626</v>
      </c>
      <c r="S58" s="141">
        <f t="shared" si="46"/>
        <v>8.9780943254728687</v>
      </c>
    </row>
    <row r="59" spans="1:21" x14ac:dyDescent="0.25">
      <c r="A59" s="74" t="s">
        <v>17</v>
      </c>
      <c r="B59" s="51">
        <v>9.5161117071494843</v>
      </c>
      <c r="C59" s="52">
        <v>10.509059045430613</v>
      </c>
      <c r="D59" s="75">
        <f t="shared" si="38"/>
        <v>0.14758369662762433</v>
      </c>
      <c r="E59" s="75">
        <f t="shared" si="39"/>
        <v>0.10434380856785488</v>
      </c>
      <c r="F59" s="54">
        <v>4.8902241726885141</v>
      </c>
      <c r="G59" s="52">
        <v>5.8864375384137224</v>
      </c>
      <c r="H59" s="75">
        <f t="shared" si="40"/>
        <v>1.4467437074939058</v>
      </c>
      <c r="I59" s="75">
        <f t="shared" si="41"/>
        <v>0.20371527573091133</v>
      </c>
      <c r="J59" s="54">
        <v>2.1735796156786842</v>
      </c>
      <c r="K59" s="52">
        <v>4.1462979532768003</v>
      </c>
      <c r="L59" s="75">
        <f t="shared" si="42"/>
        <v>1.552333882612543</v>
      </c>
      <c r="M59" s="75">
        <f t="shared" si="43"/>
        <v>0.90758963847852858</v>
      </c>
      <c r="N59" s="51">
        <v>0.84934187546851581</v>
      </c>
      <c r="O59" s="52">
        <v>0.62394767394977158</v>
      </c>
      <c r="P59" s="75">
        <f t="shared" si="44"/>
        <v>3.0771937506842026</v>
      </c>
      <c r="Q59" s="75">
        <f t="shared" si="45"/>
        <v>-0.26537511928799201</v>
      </c>
      <c r="S59" s="141">
        <f t="shared" si="46"/>
        <v>16.395496583844334</v>
      </c>
    </row>
    <row r="60" spans="1:21" x14ac:dyDescent="0.25">
      <c r="A60" s="74" t="s">
        <v>18</v>
      </c>
      <c r="B60" s="51">
        <v>4.870329842960861</v>
      </c>
      <c r="C60" s="52">
        <v>4.1283277275340442</v>
      </c>
      <c r="D60" s="75">
        <f t="shared" si="38"/>
        <v>5.7976062774593433E-2</v>
      </c>
      <c r="E60" s="75">
        <f t="shared" si="39"/>
        <v>-0.1523515119821382</v>
      </c>
      <c r="F60" s="54">
        <v>3.6355272811510542</v>
      </c>
      <c r="G60" s="52">
        <v>3.6452181700724955</v>
      </c>
      <c r="H60" s="75">
        <f t="shared" si="40"/>
        <v>0.89590629571446867</v>
      </c>
      <c r="I60" s="75">
        <f t="shared" si="41"/>
        <v>2.6656075369548768E-3</v>
      </c>
      <c r="J60" s="54">
        <v>1.7439283456877281</v>
      </c>
      <c r="K60" s="52">
        <v>1.0707373133625684</v>
      </c>
      <c r="L60" s="75">
        <f t="shared" si="42"/>
        <v>0.40087370218936047</v>
      </c>
      <c r="M60" s="75">
        <f t="shared" si="43"/>
        <v>-0.38601989238249523</v>
      </c>
      <c r="N60" s="51">
        <v>0.72483045374731381</v>
      </c>
      <c r="O60" s="52">
        <v>0.87827800314462567</v>
      </c>
      <c r="P60" s="75">
        <f t="shared" si="44"/>
        <v>4.3315035787081202</v>
      </c>
      <c r="Q60" s="75">
        <f t="shared" si="45"/>
        <v>0.2117013000819718</v>
      </c>
      <c r="S60" s="141">
        <f t="shared" si="46"/>
        <v>7.7735458976065397</v>
      </c>
    </row>
    <row r="61" spans="1:21" x14ac:dyDescent="0.25">
      <c r="A61" s="74" t="s">
        <v>19</v>
      </c>
      <c r="B61" s="46">
        <v>1.0712086161492609</v>
      </c>
      <c r="C61" s="47">
        <v>1.0001237652921722</v>
      </c>
      <c r="D61" s="75">
        <f t="shared" si="38"/>
        <v>1.4045212014593763E-2</v>
      </c>
      <c r="E61" s="75">
        <f t="shared" si="39"/>
        <v>-6.6359483844166386E-2</v>
      </c>
      <c r="F61" s="49">
        <v>1.0364231345114636</v>
      </c>
      <c r="G61" s="47">
        <v>0.9696818794389066</v>
      </c>
      <c r="H61" s="75">
        <f t="shared" si="40"/>
        <v>0.23832430875112129</v>
      </c>
      <c r="I61" s="75">
        <f t="shared" si="41"/>
        <v>-6.4395759656616203E-2</v>
      </c>
      <c r="J61" s="49">
        <v>5.6302884617581303E-2</v>
      </c>
      <c r="K61" s="47">
        <v>0.58410051377975747</v>
      </c>
      <c r="L61" s="75">
        <f t="shared" si="42"/>
        <v>0.21868158743274496</v>
      </c>
      <c r="M61" s="75">
        <f t="shared" si="43"/>
        <v>9.3742555598539372</v>
      </c>
      <c r="N61" s="46">
        <v>0.84465126646027844</v>
      </c>
      <c r="O61" s="47">
        <v>7.7335074186400163E-2</v>
      </c>
      <c r="P61" s="75">
        <f t="shared" si="44"/>
        <v>0.38140218632219314</v>
      </c>
      <c r="Q61" s="75">
        <f t="shared" si="45"/>
        <v>-0.90844141569751968</v>
      </c>
      <c r="S61" s="141">
        <f t="shared" si="46"/>
        <v>1.9698056447310788</v>
      </c>
    </row>
    <row r="62" spans="1:21" x14ac:dyDescent="0.25">
      <c r="A62" s="74" t="s">
        <v>20</v>
      </c>
      <c r="B62" s="56">
        <v>0.74240180531436772</v>
      </c>
      <c r="C62" s="57">
        <v>1.098078989104458</v>
      </c>
      <c r="D62" s="75">
        <f t="shared" si="38"/>
        <v>1.5420843645523577E-2</v>
      </c>
      <c r="E62" s="75">
        <f t="shared" si="39"/>
        <v>0.47908986918408675</v>
      </c>
      <c r="F62" s="59">
        <v>0.61105956091081359</v>
      </c>
      <c r="G62" s="57">
        <v>1.2137031908307432</v>
      </c>
      <c r="H62" s="75">
        <f t="shared" si="40"/>
        <v>0.2982988339960943</v>
      </c>
      <c r="I62" s="75">
        <f t="shared" si="41"/>
        <v>0.986227314767255</v>
      </c>
      <c r="J62" s="59">
        <v>7.2567885480105065E-2</v>
      </c>
      <c r="K62" s="57">
        <v>8.3848369347088447E-2</v>
      </c>
      <c r="L62" s="75">
        <f t="shared" si="42"/>
        <v>3.1392019147208405E-2</v>
      </c>
      <c r="M62" s="75">
        <f t="shared" si="43"/>
        <v>0.1554473275933608</v>
      </c>
      <c r="N62" s="56">
        <v>9.9361574572541897E-2</v>
      </c>
      <c r="O62" s="57">
        <v>0.81688052461432059</v>
      </c>
      <c r="P62" s="75">
        <f t="shared" si="44"/>
        <v>4.0287026466279858</v>
      </c>
      <c r="Q62" s="75">
        <f t="shared" si="45"/>
        <v>7.2212920651527366</v>
      </c>
      <c r="S62" s="141">
        <f t="shared" si="46"/>
        <v>2.311782179935201</v>
      </c>
    </row>
    <row r="63" spans="1:21" ht="15.75" thickBot="1" x14ac:dyDescent="0.3">
      <c r="A63" s="74" t="s">
        <v>21</v>
      </c>
      <c r="B63" s="61">
        <v>1.099936908868518</v>
      </c>
      <c r="C63" s="62">
        <v>0.84978947163361118</v>
      </c>
      <c r="D63" s="75">
        <f t="shared" si="38"/>
        <v>1.1933996282327016E-2</v>
      </c>
      <c r="E63" s="75">
        <f t="shared" si="39"/>
        <v>-0.22741980491610947</v>
      </c>
      <c r="F63" s="64">
        <v>0.12115104741288769</v>
      </c>
      <c r="G63" s="62">
        <v>0.1494622604700559</v>
      </c>
      <c r="H63" s="75">
        <f t="shared" si="40"/>
        <v>3.6734201871976228E-2</v>
      </c>
      <c r="I63" s="75">
        <f t="shared" si="41"/>
        <v>0.23368525210254631</v>
      </c>
      <c r="J63" s="64">
        <v>2.4611938035030055E-2</v>
      </c>
      <c r="K63" s="62">
        <v>3.45451983839037E-2</v>
      </c>
      <c r="L63" s="75">
        <f t="shared" si="42"/>
        <v>1.2933388419548008E-2</v>
      </c>
      <c r="M63" s="75">
        <f t="shared" si="43"/>
        <v>0.40359521199572673</v>
      </c>
      <c r="N63" s="61">
        <v>7.0456747974294506E-2</v>
      </c>
      <c r="O63" s="62">
        <v>6.8677105886952305E-2</v>
      </c>
      <c r="P63" s="75">
        <f t="shared" si="44"/>
        <v>0.33870269875774778</v>
      </c>
      <c r="Q63" s="75">
        <f t="shared" si="45"/>
        <v>-2.5258646453445267E-2</v>
      </c>
      <c r="S63" s="141">
        <f t="shared" si="46"/>
        <v>0.99925173210366713</v>
      </c>
      <c r="T63" s="142">
        <f>SUM(S57:S63)/S64</f>
        <v>0.60082378066020814</v>
      </c>
    </row>
    <row r="64" spans="1:21" x14ac:dyDescent="0.25">
      <c r="A64" s="76"/>
      <c r="B64" s="77">
        <f t="shared" ref="B64" si="47">SUM(B54:B63)</f>
        <v>68.976807352814674</v>
      </c>
      <c r="C64" s="77">
        <f>SUM(C54:C63)</f>
        <v>71.207452351234537</v>
      </c>
      <c r="D64" s="77"/>
      <c r="E64" s="77"/>
      <c r="F64" s="77">
        <f t="shared" ref="F64:G64" si="48">SUM(F54:F63)</f>
        <v>31.034238475837228</v>
      </c>
      <c r="G64" s="77">
        <f t="shared" si="48"/>
        <v>28.803072296593264</v>
      </c>
      <c r="H64" s="77"/>
      <c r="I64" s="77"/>
      <c r="J64" s="77">
        <f t="shared" ref="J64:K64" si="49">SUM(J54:J63)</f>
        <v>12.186483619172142</v>
      </c>
      <c r="K64" s="77">
        <f t="shared" si="49"/>
        <v>10.839896810040235</v>
      </c>
      <c r="L64" s="78"/>
      <c r="N64" s="77">
        <f t="shared" ref="N64:O64" si="50">SUM(N54:N63)</f>
        <v>7.7853008671053372</v>
      </c>
      <c r="O64" s="77">
        <f t="shared" si="50"/>
        <v>7.3023033905781372</v>
      </c>
      <c r="P64" s="77"/>
      <c r="Q64" s="77"/>
      <c r="S64" s="77">
        <f>SUM(S54:S63)</f>
        <v>100.01052464782782</v>
      </c>
    </row>
    <row r="65" spans="1:17" x14ac:dyDescent="0.25">
      <c r="A65" s="76"/>
      <c r="B65" s="77"/>
      <c r="C65" s="79">
        <f>C64/(C64+G64)</f>
        <v>0.71199958806316632</v>
      </c>
      <c r="D65" s="77"/>
      <c r="E65" s="77"/>
      <c r="F65" s="77"/>
      <c r="G65" s="79">
        <f>G64/(G64+C64)</f>
        <v>0.28800041193683368</v>
      </c>
      <c r="H65" s="77"/>
      <c r="I65" s="77"/>
      <c r="J65" s="77"/>
      <c r="K65" s="79">
        <f>K64/$G$16</f>
        <v>0.65235452350096135</v>
      </c>
      <c r="L65" s="78"/>
      <c r="N65" s="77"/>
      <c r="O65" s="79">
        <f>O64/$G$16</f>
        <v>0.43945904027497595</v>
      </c>
      <c r="P65" s="77"/>
      <c r="Q65" s="77"/>
    </row>
    <row r="72" spans="1:17" ht="31.5" x14ac:dyDescent="0.5">
      <c r="A72" s="67" t="s">
        <v>37</v>
      </c>
    </row>
    <row r="73" spans="1:17" ht="15.75" thickBot="1" x14ac:dyDescent="0.3">
      <c r="A73" t="s">
        <v>1</v>
      </c>
    </row>
    <row r="74" spans="1:17" x14ac:dyDescent="0.25">
      <c r="A74" s="2" t="s">
        <v>2</v>
      </c>
      <c r="B74" s="146" t="s">
        <v>38</v>
      </c>
      <c r="C74" s="146"/>
      <c r="D74" s="146"/>
      <c r="E74" s="146"/>
      <c r="F74" s="147" t="s">
        <v>39</v>
      </c>
      <c r="G74" s="146"/>
      <c r="H74" s="146"/>
      <c r="I74" s="146"/>
      <c r="J74" s="146" t="s">
        <v>40</v>
      </c>
      <c r="K74" s="146"/>
      <c r="L74" s="146"/>
      <c r="M74" s="146"/>
      <c r="N74" s="146" t="s">
        <v>41</v>
      </c>
      <c r="O74" s="146"/>
      <c r="P74" s="146"/>
      <c r="Q74" s="146"/>
    </row>
    <row r="75" spans="1:17" x14ac:dyDescent="0.25">
      <c r="A75" s="68"/>
      <c r="B75" s="86" t="s">
        <v>47</v>
      </c>
      <c r="C75" s="86" t="s">
        <v>48</v>
      </c>
      <c r="D75" s="87" t="s">
        <v>49</v>
      </c>
      <c r="E75" s="86" t="s">
        <v>50</v>
      </c>
      <c r="F75" s="86" t="s">
        <v>47</v>
      </c>
      <c r="G75" s="86" t="s">
        <v>48</v>
      </c>
      <c r="H75" s="87" t="s">
        <v>49</v>
      </c>
      <c r="I75" s="86" t="s">
        <v>50</v>
      </c>
      <c r="J75" s="86" t="s">
        <v>47</v>
      </c>
      <c r="K75" s="86" t="s">
        <v>48</v>
      </c>
      <c r="L75" s="87" t="s">
        <v>49</v>
      </c>
      <c r="M75" s="86" t="s">
        <v>50</v>
      </c>
      <c r="N75" s="86" t="s">
        <v>47</v>
      </c>
      <c r="O75" s="86" t="s">
        <v>48</v>
      </c>
      <c r="P75" s="87" t="s">
        <v>49</v>
      </c>
      <c r="Q75" s="86" t="s">
        <v>50</v>
      </c>
    </row>
    <row r="76" spans="1:17" x14ac:dyDescent="0.25">
      <c r="A76" s="88" t="s">
        <v>43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90"/>
      <c r="N76" s="89"/>
      <c r="O76" s="89"/>
      <c r="P76" s="89"/>
      <c r="Q76" s="89"/>
    </row>
    <row r="77" spans="1:17" x14ac:dyDescent="0.25">
      <c r="A77" s="91" t="s">
        <v>12</v>
      </c>
      <c r="B77" s="92">
        <f t="shared" ref="B77:B86" si="51">B6/(($B$16+$F$16))</f>
        <v>2.6974452239759576E-2</v>
      </c>
      <c r="C77" s="92">
        <f t="shared" ref="C77:C86" si="52">C6/(($C$16+$G$16))</f>
        <v>2.7680674304026865E-2</v>
      </c>
      <c r="D77" s="93">
        <f>C77-B77</f>
        <v>7.0622206426728881E-4</v>
      </c>
      <c r="E77" s="140">
        <f>C77/$C$87</f>
        <v>6.6384254658926473E-2</v>
      </c>
      <c r="F77" s="92">
        <f t="shared" ref="F77:F86" si="53">F6/(($B$16+$F$16))</f>
        <v>8.6349602872739004E-2</v>
      </c>
      <c r="G77" s="92">
        <f t="shared" ref="G77:G86" si="54">G6/(($C$16+$G$16))</f>
        <v>8.3446680986021662E-2</v>
      </c>
      <c r="H77" s="93">
        <f>G77-F77</f>
        <v>-2.9029218867173412E-3</v>
      </c>
      <c r="I77" s="93">
        <f>G77/$G$87</f>
        <v>0.14312747477681326</v>
      </c>
      <c r="J77" s="93">
        <v>0</v>
      </c>
      <c r="K77" s="93">
        <v>0</v>
      </c>
      <c r="L77" s="93">
        <v>0</v>
      </c>
      <c r="M77" s="93">
        <v>0</v>
      </c>
      <c r="N77" s="93">
        <v>0</v>
      </c>
      <c r="O77" s="93">
        <v>0</v>
      </c>
      <c r="P77" s="93">
        <v>0</v>
      </c>
      <c r="Q77" s="93">
        <v>0</v>
      </c>
    </row>
    <row r="78" spans="1:17" x14ac:dyDescent="0.25">
      <c r="A78" s="91" t="s">
        <v>13</v>
      </c>
      <c r="B78" s="92">
        <f t="shared" si="51"/>
        <v>4.1670090108440201E-2</v>
      </c>
      <c r="C78" s="92">
        <f t="shared" si="52"/>
        <v>5.40270636180274E-2</v>
      </c>
      <c r="D78" s="93">
        <f t="shared" ref="D78:D86" si="55">C78-B78</f>
        <v>1.2356973509587199E-2</v>
      </c>
      <c r="E78" s="93">
        <f t="shared" ref="E78:E86" si="56">C78/$C$87</f>
        <v>0.1295686048071234</v>
      </c>
      <c r="F78" s="92">
        <f t="shared" si="53"/>
        <v>1.7635993627200711E-2</v>
      </c>
      <c r="G78" s="92">
        <f t="shared" si="54"/>
        <v>2.2846844280815862E-2</v>
      </c>
      <c r="H78" s="93">
        <f t="shared" ref="H78:H86" si="57">G78-F78</f>
        <v>5.2108506536151511E-3</v>
      </c>
      <c r="I78" s="93">
        <f t="shared" ref="I78:I86" si="58">G78/$G$87</f>
        <v>3.9186832716330791E-2</v>
      </c>
      <c r="J78" s="93">
        <v>0</v>
      </c>
      <c r="K78" s="93">
        <v>0</v>
      </c>
      <c r="L78" s="93">
        <v>0</v>
      </c>
      <c r="M78" s="93">
        <v>0</v>
      </c>
      <c r="N78" s="93">
        <v>0</v>
      </c>
      <c r="O78" s="93">
        <v>0</v>
      </c>
      <c r="P78" s="93">
        <v>0</v>
      </c>
      <c r="Q78" s="93">
        <v>0</v>
      </c>
    </row>
    <row r="79" spans="1:17" x14ac:dyDescent="0.25">
      <c r="A79" s="91" t="s">
        <v>14</v>
      </c>
      <c r="B79" s="92">
        <f t="shared" si="51"/>
        <v>0.12276602158727123</v>
      </c>
      <c r="C79" s="92">
        <f t="shared" si="52"/>
        <v>0.15831039028494256</v>
      </c>
      <c r="D79" s="93">
        <f t="shared" si="55"/>
        <v>3.554436869767133E-2</v>
      </c>
      <c r="E79" s="93">
        <f t="shared" si="56"/>
        <v>0.37966261762275122</v>
      </c>
      <c r="F79" s="92">
        <f t="shared" si="53"/>
        <v>0.126267051098369</v>
      </c>
      <c r="G79" s="92">
        <f t="shared" si="54"/>
        <v>8.8575242721597197E-2</v>
      </c>
      <c r="H79" s="93">
        <f t="shared" si="57"/>
        <v>-3.7691808376771802E-2</v>
      </c>
      <c r="I79" s="93">
        <f t="shared" si="58"/>
        <v>0.15192396712110287</v>
      </c>
      <c r="J79" s="92">
        <f t="shared" ref="J79:J86" si="59">J8/(($B$16+$F$16))</f>
        <v>1.5204113767940328E-2</v>
      </c>
      <c r="K79" s="92">
        <f t="shared" ref="K79:K86" si="60">K8/(($C$16+$G$16))</f>
        <v>1.7951004515177085E-2</v>
      </c>
      <c r="L79" s="93">
        <f t="shared" ref="L79:L86" si="61">K79-J79</f>
        <v>2.7468907472367569E-3</v>
      </c>
      <c r="M79" s="93">
        <f>K79/$K$87</f>
        <v>0.11702065417374842</v>
      </c>
      <c r="N79" s="92">
        <f t="shared" ref="N79:N86" si="62">N8/(($B$16+$F$16))</f>
        <v>4.6755551977871367E-2</v>
      </c>
      <c r="O79" s="92">
        <f t="shared" ref="O79:O86" si="63">O8/(($C$16+$G$16))</f>
        <v>1.6856302620894426E-2</v>
      </c>
      <c r="P79" s="93">
        <f t="shared" ref="P79:P86" si="64">O79-N79</f>
        <v>-2.989924935697694E-2</v>
      </c>
      <c r="Q79" s="93">
        <f>O79/$O$87</f>
        <v>7.8731148471281376E-2</v>
      </c>
    </row>
    <row r="80" spans="1:17" x14ac:dyDescent="0.25">
      <c r="A80" s="91" t="s">
        <v>15</v>
      </c>
      <c r="B80" s="92">
        <f t="shared" si="51"/>
        <v>3.0066407433359043E-2</v>
      </c>
      <c r="C80" s="92">
        <f t="shared" si="52"/>
        <v>2.7048078504630611E-2</v>
      </c>
      <c r="D80" s="93">
        <f t="shared" si="55"/>
        <v>-3.0183289287284316E-3</v>
      </c>
      <c r="E80" s="93">
        <f t="shared" si="56"/>
        <v>6.4867152865016098E-2</v>
      </c>
      <c r="F80" s="92">
        <f t="shared" si="53"/>
        <v>0.12701332132869025</v>
      </c>
      <c r="G80" s="92">
        <f t="shared" si="54"/>
        <v>0.11435931641676407</v>
      </c>
      <c r="H80" s="93">
        <f t="shared" si="57"/>
        <v>-1.2654004911926184E-2</v>
      </c>
      <c r="I80" s="93">
        <f t="shared" si="58"/>
        <v>0.19614872613898016</v>
      </c>
      <c r="J80" s="92">
        <f t="shared" si="59"/>
        <v>3.5467830936517161E-2</v>
      </c>
      <c r="K80" s="92">
        <f t="shared" si="60"/>
        <v>2.753414290909138E-2</v>
      </c>
      <c r="L80" s="93">
        <f t="shared" si="61"/>
        <v>-7.9336880274257816E-3</v>
      </c>
      <c r="M80" s="93">
        <f t="shared" ref="M80:M86" si="65">K80/$K$87</f>
        <v>0.17949209542068706</v>
      </c>
      <c r="N80" s="92">
        <f t="shared" si="62"/>
        <v>8.2377867843839853E-2</v>
      </c>
      <c r="O80" s="92">
        <f t="shared" si="63"/>
        <v>8.1199384130512697E-2</v>
      </c>
      <c r="P80" s="93">
        <f t="shared" si="64"/>
        <v>-1.1784837133271553E-3</v>
      </c>
      <c r="Q80" s="93">
        <f t="shared" ref="Q80:Q86" si="66">O80/$O$87</f>
        <v>0.37925996652620514</v>
      </c>
    </row>
    <row r="81" spans="1:17" x14ac:dyDescent="0.25">
      <c r="A81" s="91" t="s">
        <v>16</v>
      </c>
      <c r="B81" s="92">
        <f t="shared" si="51"/>
        <v>8.4949731173656701E-2</v>
      </c>
      <c r="C81" s="92">
        <f t="shared" si="52"/>
        <v>8.4734273233394539E-2</v>
      </c>
      <c r="D81" s="93">
        <f t="shared" si="55"/>
        <v>-2.1545794026216203E-4</v>
      </c>
      <c r="E81" s="93">
        <f t="shared" si="56"/>
        <v>0.20321114691365796</v>
      </c>
      <c r="F81" s="92">
        <f t="shared" si="53"/>
        <v>0.11747602255909095</v>
      </c>
      <c r="G81" s="92">
        <f t="shared" si="54"/>
        <v>5.7338057496605123E-2</v>
      </c>
      <c r="H81" s="93">
        <f t="shared" si="57"/>
        <v>-6.0137965062485831E-2</v>
      </c>
      <c r="I81" s="93">
        <f t="shared" si="58"/>
        <v>9.8346049011482348E-2</v>
      </c>
      <c r="J81" s="92">
        <f t="shared" si="59"/>
        <v>8.1475152027635042E-2</v>
      </c>
      <c r="K81" s="92">
        <f t="shared" si="60"/>
        <v>6.1703031560622398E-3</v>
      </c>
      <c r="L81" s="93">
        <f t="shared" si="61"/>
        <v>-7.5304848871572808E-2</v>
      </c>
      <c r="M81" s="93">
        <f t="shared" si="65"/>
        <v>4.0223537973168674E-2</v>
      </c>
      <c r="N81" s="92">
        <f t="shared" si="62"/>
        <v>3.3488085849228549E-2</v>
      </c>
      <c r="O81" s="92">
        <f t="shared" si="63"/>
        <v>4.656950199909099E-2</v>
      </c>
      <c r="P81" s="93">
        <f t="shared" si="64"/>
        <v>1.308141614986244E-2</v>
      </c>
      <c r="Q81" s="93">
        <f t="shared" si="66"/>
        <v>0.21751332178738009</v>
      </c>
    </row>
    <row r="82" spans="1:17" x14ac:dyDescent="0.25">
      <c r="A82" s="91" t="s">
        <v>17</v>
      </c>
      <c r="B82" s="92">
        <f t="shared" si="51"/>
        <v>2.8202119114465452E-2</v>
      </c>
      <c r="C82" s="92">
        <f t="shared" si="52"/>
        <v>3.6200338197871523E-2</v>
      </c>
      <c r="D82" s="93">
        <f t="shared" si="55"/>
        <v>7.9982190834060711E-3</v>
      </c>
      <c r="E82" s="93">
        <f t="shared" si="56"/>
        <v>8.6816254664618814E-2</v>
      </c>
      <c r="F82" s="92">
        <f t="shared" si="53"/>
        <v>6.3903268166415922E-2</v>
      </c>
      <c r="G82" s="92">
        <f t="shared" si="54"/>
        <v>0.10387796393681015</v>
      </c>
      <c r="H82" s="93">
        <f t="shared" si="57"/>
        <v>3.9974695770394225E-2</v>
      </c>
      <c r="I82" s="93">
        <f t="shared" si="58"/>
        <v>0.17817114458660194</v>
      </c>
      <c r="J82" s="92">
        <f t="shared" si="59"/>
        <v>1.0832885742598438E-2</v>
      </c>
      <c r="K82" s="92">
        <f t="shared" si="60"/>
        <v>7.6347455570038095E-2</v>
      </c>
      <c r="L82" s="93">
        <f t="shared" si="61"/>
        <v>6.5514569827439653E-2</v>
      </c>
      <c r="M82" s="93">
        <f t="shared" si="65"/>
        <v>0.49770079372178883</v>
      </c>
      <c r="N82" s="92">
        <f t="shared" si="62"/>
        <v>2.4905478788046494E-2</v>
      </c>
      <c r="O82" s="92">
        <f t="shared" si="63"/>
        <v>1.445861730513151E-2</v>
      </c>
      <c r="P82" s="93">
        <f t="shared" si="64"/>
        <v>-1.0446861482914984E-2</v>
      </c>
      <c r="Q82" s="93">
        <f t="shared" si="66"/>
        <v>6.7532220519623334E-2</v>
      </c>
    </row>
    <row r="83" spans="1:17" x14ac:dyDescent="0.25">
      <c r="A83" s="91" t="s">
        <v>18</v>
      </c>
      <c r="B83" s="92">
        <f t="shared" si="51"/>
        <v>1.5161534229195483E-2</v>
      </c>
      <c r="C83" s="92">
        <f t="shared" si="52"/>
        <v>1.4829563144702441E-2</v>
      </c>
      <c r="D83" s="93">
        <f t="shared" si="55"/>
        <v>-3.3197108449304139E-4</v>
      </c>
      <c r="E83" s="93">
        <f t="shared" si="56"/>
        <v>3.5564505599321471E-2</v>
      </c>
      <c r="F83" s="92">
        <f t="shared" si="53"/>
        <v>5.5430938781166436E-2</v>
      </c>
      <c r="G83" s="92">
        <f t="shared" si="54"/>
        <v>5.5919362115570651E-2</v>
      </c>
      <c r="H83" s="93">
        <f t="shared" si="57"/>
        <v>4.8842333440421437E-4</v>
      </c>
      <c r="I83" s="93">
        <f t="shared" si="58"/>
        <v>9.5912707325921387E-2</v>
      </c>
      <c r="J83" s="92">
        <f t="shared" si="59"/>
        <v>2.408192909948197E-2</v>
      </c>
      <c r="K83" s="92">
        <f t="shared" si="60"/>
        <v>4.1272453265997879E-3</v>
      </c>
      <c r="L83" s="93">
        <f t="shared" si="61"/>
        <v>-1.9954683772882183E-2</v>
      </c>
      <c r="M83" s="93">
        <f t="shared" si="65"/>
        <v>2.6905065265061499E-2</v>
      </c>
      <c r="N83" s="92">
        <f t="shared" si="62"/>
        <v>1.9879317527310369E-2</v>
      </c>
      <c r="O83" s="92">
        <f t="shared" si="63"/>
        <v>2.4885822521960699E-2</v>
      </c>
      <c r="P83" s="93">
        <f t="shared" si="64"/>
        <v>5.0065049946503293E-3</v>
      </c>
      <c r="Q83" s="93">
        <f t="shared" si="66"/>
        <v>0.11623482514948359</v>
      </c>
    </row>
    <row r="84" spans="1:17" x14ac:dyDescent="0.25">
      <c r="A84" s="91" t="s">
        <v>19</v>
      </c>
      <c r="B84" s="92">
        <f t="shared" si="51"/>
        <v>8.8261723809875056E-3</v>
      </c>
      <c r="C84" s="92">
        <f t="shared" si="52"/>
        <v>5.6565717253747238E-3</v>
      </c>
      <c r="D84" s="93">
        <f t="shared" si="55"/>
        <v>-3.1696006556127818E-3</v>
      </c>
      <c r="E84" s="93">
        <f t="shared" si="56"/>
        <v>1.3565684628539977E-2</v>
      </c>
      <c r="F84" s="92">
        <f t="shared" si="53"/>
        <v>3.1439162884048667E-2</v>
      </c>
      <c r="G84" s="92">
        <f t="shared" si="54"/>
        <v>2.3238855630972305E-2</v>
      </c>
      <c r="H84" s="93">
        <f t="shared" si="57"/>
        <v>-8.2003072530763624E-3</v>
      </c>
      <c r="I84" s="93">
        <f t="shared" si="58"/>
        <v>3.9859209304216173E-2</v>
      </c>
      <c r="J84" s="92">
        <f t="shared" si="59"/>
        <v>7.7482922589991639E-4</v>
      </c>
      <c r="K84" s="92">
        <f t="shared" si="60"/>
        <v>1.927853964089609E-2</v>
      </c>
      <c r="L84" s="93">
        <f t="shared" si="61"/>
        <v>1.8503710414996172E-2</v>
      </c>
      <c r="M84" s="93">
        <f t="shared" si="65"/>
        <v>0.12567471187391355</v>
      </c>
      <c r="N84" s="92">
        <f t="shared" si="62"/>
        <v>2.9327054990826901E-2</v>
      </c>
      <c r="O84" s="92">
        <f t="shared" si="63"/>
        <v>1.8859195049011617E-3</v>
      </c>
      <c r="P84" s="93">
        <f t="shared" si="64"/>
        <v>-2.7441135485925739E-2</v>
      </c>
      <c r="Q84" s="93">
        <f t="shared" si="66"/>
        <v>8.8086107543660225E-3</v>
      </c>
    </row>
    <row r="85" spans="1:17" x14ac:dyDescent="0.25">
      <c r="A85" s="91" t="s">
        <v>20</v>
      </c>
      <c r="B85" s="92">
        <f t="shared" si="51"/>
        <v>5.8728688913113067E-3</v>
      </c>
      <c r="C85" s="92">
        <f t="shared" si="52"/>
        <v>6.4222362782583343E-3</v>
      </c>
      <c r="D85" s="93">
        <f t="shared" si="55"/>
        <v>5.4936738694702763E-4</v>
      </c>
      <c r="E85" s="93">
        <f t="shared" si="56"/>
        <v>1.5401914125830236E-2</v>
      </c>
      <c r="F85" s="92">
        <f t="shared" si="53"/>
        <v>5.1528270649605799E-3</v>
      </c>
      <c r="G85" s="92">
        <f t="shared" si="54"/>
        <v>3.0739549624575882E-2</v>
      </c>
      <c r="H85" s="93">
        <f t="shared" si="57"/>
        <v>2.5586722559615301E-2</v>
      </c>
      <c r="I85" s="93">
        <f t="shared" si="58"/>
        <v>5.2724375152549005E-2</v>
      </c>
      <c r="J85" s="92">
        <f t="shared" si="59"/>
        <v>8.4308226585147255E-4</v>
      </c>
      <c r="K85" s="92">
        <f t="shared" si="60"/>
        <v>1.3919926211373483E-3</v>
      </c>
      <c r="L85" s="93">
        <f t="shared" si="61"/>
        <v>5.489103552858757E-4</v>
      </c>
      <c r="M85" s="93">
        <f t="shared" si="65"/>
        <v>9.0742491314512556E-3</v>
      </c>
      <c r="N85" s="92">
        <f t="shared" si="62"/>
        <v>1.1556035024426635E-3</v>
      </c>
      <c r="O85" s="92">
        <f t="shared" si="63"/>
        <v>2.6375799437053898E-2</v>
      </c>
      <c r="P85" s="93">
        <f t="shared" si="64"/>
        <v>2.5220195934611236E-2</v>
      </c>
      <c r="Q85" s="93">
        <f t="shared" si="66"/>
        <v>0.12319409708231983</v>
      </c>
    </row>
    <row r="86" spans="1:17" x14ac:dyDescent="0.25">
      <c r="A86" s="91" t="s">
        <v>21</v>
      </c>
      <c r="B86" s="92">
        <f t="shared" si="51"/>
        <v>2.1296428205589105E-3</v>
      </c>
      <c r="C86" s="92">
        <f t="shared" si="52"/>
        <v>2.0673128363690105E-3</v>
      </c>
      <c r="D86" s="93">
        <f t="shared" si="55"/>
        <v>-6.2329984189900007E-5</v>
      </c>
      <c r="E86" s="93">
        <f t="shared" si="56"/>
        <v>4.9578641142142745E-3</v>
      </c>
      <c r="F86" s="92">
        <f t="shared" si="53"/>
        <v>2.7127716383130471E-3</v>
      </c>
      <c r="G86" s="92">
        <f t="shared" si="54"/>
        <v>2.6816246626690408E-3</v>
      </c>
      <c r="H86" s="93">
        <f t="shared" si="57"/>
        <v>-3.1146975644006248E-5</v>
      </c>
      <c r="I86" s="93">
        <f t="shared" si="58"/>
        <v>4.5995138660018973E-3</v>
      </c>
      <c r="J86" s="92">
        <f t="shared" si="59"/>
        <v>4.3419291594114668E-4</v>
      </c>
      <c r="K86" s="92">
        <f t="shared" si="60"/>
        <v>5.9962530835661022E-4</v>
      </c>
      <c r="L86" s="93">
        <f t="shared" si="61"/>
        <v>1.6543239241546354E-4</v>
      </c>
      <c r="M86" s="93">
        <f t="shared" si="65"/>
        <v>3.9088924401807458E-3</v>
      </c>
      <c r="N86" s="92">
        <f t="shared" si="62"/>
        <v>1.9970950470378124E-3</v>
      </c>
      <c r="O86" s="92">
        <f t="shared" si="63"/>
        <v>1.8681918393027906E-3</v>
      </c>
      <c r="P86" s="93">
        <f t="shared" si="64"/>
        <v>-1.2890320773502177E-4</v>
      </c>
      <c r="Q86" s="93">
        <f t="shared" si="66"/>
        <v>8.7258097093406151E-3</v>
      </c>
    </row>
    <row r="87" spans="1:17" x14ac:dyDescent="0.25">
      <c r="A87" s="76"/>
      <c r="B87" s="94">
        <f>SUM(B77:B86)</f>
        <v>0.36661903997900536</v>
      </c>
      <c r="C87" s="94">
        <f>SUM(C77:C86)</f>
        <v>0.41697650212759807</v>
      </c>
      <c r="D87" s="77"/>
      <c r="E87" s="94">
        <f>SUM(E77:E86)</f>
        <v>1</v>
      </c>
      <c r="F87" s="94">
        <f t="shared" ref="F87:G87" si="67">SUM(F77:F86)</f>
        <v>0.63338096002099464</v>
      </c>
      <c r="G87" s="94">
        <f t="shared" si="67"/>
        <v>0.58302349787240204</v>
      </c>
      <c r="H87" s="77"/>
      <c r="I87" s="94">
        <f>SUM(I77:I86)</f>
        <v>0.99999999999999978</v>
      </c>
      <c r="J87" s="94">
        <f t="shared" ref="J87:K87" si="68">SUM(J77:J86)</f>
        <v>0.16911401598186548</v>
      </c>
      <c r="K87" s="94">
        <f t="shared" si="68"/>
        <v>0.15340030904735863</v>
      </c>
      <c r="L87" s="78"/>
      <c r="M87" s="94">
        <f>SUM(M77:M86)</f>
        <v>1</v>
      </c>
      <c r="N87" s="94">
        <f t="shared" ref="N87:O87" si="69">SUM(N77:N86)</f>
        <v>0.23988605552660405</v>
      </c>
      <c r="O87" s="94">
        <f t="shared" si="69"/>
        <v>0.21409953935884818</v>
      </c>
      <c r="P87" s="77"/>
      <c r="Q87" s="94">
        <f>SUM(Q77:Q86)</f>
        <v>1</v>
      </c>
    </row>
    <row r="88" spans="1:17" x14ac:dyDescent="0.25">
      <c r="A88" s="76"/>
      <c r="B88" s="77"/>
      <c r="C88" s="79">
        <f>B87+F87</f>
        <v>1</v>
      </c>
      <c r="D88" s="77"/>
      <c r="E88" s="77"/>
      <c r="F88" s="77"/>
      <c r="G88" s="79"/>
      <c r="H88" s="77"/>
      <c r="I88" s="77"/>
      <c r="J88" s="77"/>
      <c r="K88" s="79">
        <f>J87+N87</f>
        <v>0.40900007150846951</v>
      </c>
      <c r="L88" s="78"/>
      <c r="N88" s="77"/>
      <c r="O88" s="79"/>
      <c r="P88" s="77"/>
      <c r="Q88" s="77"/>
    </row>
    <row r="89" spans="1:17" x14ac:dyDescent="0.25">
      <c r="A89" s="38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78"/>
      <c r="N89" s="80"/>
      <c r="O89" s="80"/>
      <c r="P89" s="80"/>
      <c r="Q89" s="80"/>
    </row>
    <row r="90" spans="1:17" x14ac:dyDescent="0.25">
      <c r="A90" s="95" t="s">
        <v>44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7"/>
      <c r="M90" s="97"/>
      <c r="N90" s="96"/>
      <c r="O90" s="96"/>
      <c r="P90" s="96"/>
      <c r="Q90" s="96"/>
    </row>
    <row r="91" spans="1:17" x14ac:dyDescent="0.25">
      <c r="A91" s="98" t="s">
        <v>12</v>
      </c>
      <c r="B91" s="99">
        <f t="shared" ref="B91:B100" si="70">B20/(($B$30+$F$30))</f>
        <v>8.3072198521587565E-2</v>
      </c>
      <c r="C91" s="99">
        <f t="shared" ref="C91:C100" si="71">C20/(($C$30+$G$30))</f>
        <v>8.6424487983157411E-2</v>
      </c>
      <c r="D91" s="99">
        <f>C91-B91</f>
        <v>3.3522894615698462E-3</v>
      </c>
      <c r="E91" s="99">
        <f>C91/$C$101</f>
        <v>0.10006094909655384</v>
      </c>
      <c r="F91" s="99">
        <v>0</v>
      </c>
      <c r="G91" s="99">
        <v>0</v>
      </c>
      <c r="H91" s="99">
        <v>0</v>
      </c>
      <c r="I91" s="99">
        <v>0</v>
      </c>
      <c r="J91" s="99">
        <v>0</v>
      </c>
      <c r="K91" s="99">
        <v>0</v>
      </c>
      <c r="L91" s="99">
        <v>0</v>
      </c>
      <c r="M91" s="99">
        <v>0</v>
      </c>
      <c r="N91" s="99">
        <v>0</v>
      </c>
      <c r="O91" s="99">
        <v>0</v>
      </c>
      <c r="P91" s="99">
        <v>0</v>
      </c>
      <c r="Q91" s="99">
        <v>0</v>
      </c>
    </row>
    <row r="92" spans="1:17" x14ac:dyDescent="0.25">
      <c r="A92" s="98" t="s">
        <v>13</v>
      </c>
      <c r="B92" s="99">
        <f t="shared" si="70"/>
        <v>7.1246896961845982E-2</v>
      </c>
      <c r="C92" s="99">
        <f t="shared" si="71"/>
        <v>8.4426469126345383E-2</v>
      </c>
      <c r="D92" s="99">
        <f t="shared" ref="D92:D100" si="72">C92-B92</f>
        <v>1.3179572164499401E-2</v>
      </c>
      <c r="E92" s="99">
        <f t="shared" ref="E92:E100" si="73">C92/$C$101</f>
        <v>9.7747673452220435E-2</v>
      </c>
      <c r="F92" s="99">
        <f t="shared" ref="F92:F100" si="74">F21/(($B$30+$F$30))</f>
        <v>2.1862002431165895E-3</v>
      </c>
      <c r="G92" s="99">
        <f t="shared" ref="G92:G100" si="75">G21/(($C$30+$G$30))</f>
        <v>2.1327580297750681E-3</v>
      </c>
      <c r="H92" s="99">
        <f t="shared" ref="H92:H100" si="76">G92-F92</f>
        <v>-5.3442213341521431E-5</v>
      </c>
      <c r="I92" s="99">
        <f>G92/$G$101</f>
        <v>1.5649646259243911E-2</v>
      </c>
      <c r="J92" s="99">
        <v>0</v>
      </c>
      <c r="K92" s="99">
        <v>0</v>
      </c>
      <c r="L92" s="99">
        <v>0</v>
      </c>
      <c r="M92" s="99">
        <v>0</v>
      </c>
      <c r="N92" s="99">
        <v>0</v>
      </c>
      <c r="O92" s="99">
        <v>0</v>
      </c>
      <c r="P92" s="99">
        <v>0</v>
      </c>
      <c r="Q92" s="99">
        <v>0</v>
      </c>
    </row>
    <row r="93" spans="1:17" x14ac:dyDescent="0.25">
      <c r="A93" s="98" t="s">
        <v>14</v>
      </c>
      <c r="B93" s="99">
        <f t="shared" si="70"/>
        <v>0.17209878149284102</v>
      </c>
      <c r="C93" s="99">
        <f t="shared" si="71"/>
        <v>0.15965383549172132</v>
      </c>
      <c r="D93" s="99">
        <f t="shared" si="72"/>
        <v>-1.24449460011197E-2</v>
      </c>
      <c r="E93" s="99">
        <f t="shared" si="73"/>
        <v>0.18484476655875559</v>
      </c>
      <c r="F93" s="99">
        <f t="shared" si="74"/>
        <v>1.8674696198188203E-2</v>
      </c>
      <c r="G93" s="99">
        <f t="shared" si="75"/>
        <v>1.4090651124347204E-2</v>
      </c>
      <c r="H93" s="99">
        <f t="shared" si="76"/>
        <v>-4.5840450738409994E-3</v>
      </c>
      <c r="I93" s="99">
        <f t="shared" ref="I93:I100" si="77">G93/$G$101</f>
        <v>0.10339368206795957</v>
      </c>
      <c r="J93" s="99">
        <f t="shared" ref="J93:J100" si="78">J22/(($B$30+$F$30))</f>
        <v>2.126642547993158E-3</v>
      </c>
      <c r="K93" s="99">
        <f t="shared" ref="K93:K100" si="79">K22/(($C$30+$G$30))</f>
        <v>3.7797239353520278E-5</v>
      </c>
      <c r="L93" s="99">
        <f t="shared" ref="L93:L100" si="80">K93-J93</f>
        <v>-2.0888453086396379E-3</v>
      </c>
      <c r="M93" s="99">
        <f>K93/$K$101</f>
        <v>5.9296988269775131E-4</v>
      </c>
      <c r="N93" s="99">
        <f t="shared" ref="N93:N100" si="81">N22/(($B$30+$F$30))</f>
        <v>9.2835557273648883E-4</v>
      </c>
      <c r="O93" s="99">
        <f t="shared" ref="O93:O100" si="82">O22/(($C$30+$G$30))</f>
        <v>1.3745596044896875E-3</v>
      </c>
      <c r="P93" s="99">
        <f t="shared" ref="P93:P100" si="83">O93-N93</f>
        <v>4.4620403175319866E-4</v>
      </c>
      <c r="Q93" s="99">
        <f>O93/$O$101</f>
        <v>9.9283389793143051E-2</v>
      </c>
    </row>
    <row r="94" spans="1:17" x14ac:dyDescent="0.25">
      <c r="A94" s="98" t="s">
        <v>15</v>
      </c>
      <c r="B94" s="99">
        <f t="shared" si="70"/>
        <v>0.23144241517949751</v>
      </c>
      <c r="C94" s="99">
        <f t="shared" si="71"/>
        <v>0.23656481156514605</v>
      </c>
      <c r="D94" s="99">
        <f t="shared" si="72"/>
        <v>5.1223963856485422E-3</v>
      </c>
      <c r="E94" s="99">
        <f t="shared" si="73"/>
        <v>0.27389111721054071</v>
      </c>
      <c r="F94" s="99">
        <f t="shared" si="74"/>
        <v>1.9219354782748683E-2</v>
      </c>
      <c r="G94" s="99">
        <f t="shared" si="75"/>
        <v>1.9648389140217857E-2</v>
      </c>
      <c r="H94" s="99">
        <f t="shared" si="76"/>
        <v>4.2903435746917407E-4</v>
      </c>
      <c r="I94" s="99">
        <f t="shared" si="77"/>
        <v>0.1441749768682426</v>
      </c>
      <c r="J94" s="99">
        <f t="shared" si="78"/>
        <v>1.0301611421739312E-2</v>
      </c>
      <c r="K94" s="99">
        <f t="shared" si="79"/>
        <v>7.4164394425585067E-3</v>
      </c>
      <c r="L94" s="99">
        <f t="shared" si="80"/>
        <v>-2.8851719791808056E-3</v>
      </c>
      <c r="M94" s="99">
        <f t="shared" ref="M94:M100" si="84">K94/$K$101</f>
        <v>0.11635043462186896</v>
      </c>
      <c r="N94" s="99">
        <f t="shared" si="81"/>
        <v>4.5350587843973186E-3</v>
      </c>
      <c r="O94" s="99">
        <f t="shared" si="82"/>
        <v>4.4255598631789623E-3</v>
      </c>
      <c r="P94" s="99">
        <f t="shared" si="83"/>
        <v>-1.0949892121835635E-4</v>
      </c>
      <c r="Q94" s="99">
        <f t="shared" ref="Q94:Q100" si="85">O94/$O$101</f>
        <v>0.3196548069023239</v>
      </c>
    </row>
    <row r="95" spans="1:17" x14ac:dyDescent="0.25">
      <c r="A95" s="98" t="s">
        <v>16</v>
      </c>
      <c r="B95" s="99">
        <f t="shared" si="70"/>
        <v>3.9402470802922057E-2</v>
      </c>
      <c r="C95" s="99">
        <f t="shared" si="71"/>
        <v>3.3476571265843032E-2</v>
      </c>
      <c r="D95" s="99">
        <f t="shared" si="72"/>
        <v>-5.9258995370790254E-3</v>
      </c>
      <c r="E95" s="99">
        <f t="shared" si="73"/>
        <v>3.8758661711845756E-2</v>
      </c>
      <c r="F95" s="99">
        <f t="shared" si="74"/>
        <v>1.4743974886459057E-2</v>
      </c>
      <c r="G95" s="99">
        <f t="shared" si="75"/>
        <v>1.4308668440167557E-2</v>
      </c>
      <c r="H95" s="99">
        <f t="shared" si="76"/>
        <v>-4.3530644629150017E-4</v>
      </c>
      <c r="I95" s="99">
        <f t="shared" si="77"/>
        <v>0.10499343873202813</v>
      </c>
      <c r="J95" s="99">
        <f t="shared" si="78"/>
        <v>8.8048780660937732E-3</v>
      </c>
      <c r="K95" s="99">
        <f t="shared" si="79"/>
        <v>6.3533965220364469E-3</v>
      </c>
      <c r="L95" s="99">
        <f t="shared" si="80"/>
        <v>-2.4514815440573262E-3</v>
      </c>
      <c r="M95" s="99">
        <f t="shared" si="84"/>
        <v>9.9673226268398765E-2</v>
      </c>
      <c r="N95" s="99">
        <f t="shared" si="81"/>
        <v>2.1426227086323809E-3</v>
      </c>
      <c r="O95" s="99">
        <f t="shared" si="82"/>
        <v>2.9334561678546654E-4</v>
      </c>
      <c r="P95" s="99">
        <f t="shared" si="83"/>
        <v>-1.8492770918469145E-3</v>
      </c>
      <c r="Q95" s="99">
        <f t="shared" si="85"/>
        <v>2.1188129725545086E-2</v>
      </c>
    </row>
    <row r="96" spans="1:17" x14ac:dyDescent="0.25">
      <c r="A96" s="98" t="s">
        <v>17</v>
      </c>
      <c r="B96" s="99">
        <f t="shared" si="70"/>
        <v>0.14526668940362475</v>
      </c>
      <c r="C96" s="99">
        <f t="shared" si="71"/>
        <v>0.15889696795514555</v>
      </c>
      <c r="D96" s="99">
        <f t="shared" si="72"/>
        <v>1.3630278551520797E-2</v>
      </c>
      <c r="E96" s="99">
        <f t="shared" si="73"/>
        <v>0.18396847691194967</v>
      </c>
      <c r="F96" s="99">
        <f t="shared" si="74"/>
        <v>4.641239420566648E-2</v>
      </c>
      <c r="G96" s="99">
        <f t="shared" si="75"/>
        <v>4.4889580777509444E-2</v>
      </c>
      <c r="H96" s="99">
        <f t="shared" si="76"/>
        <v>-1.5228134281570355E-3</v>
      </c>
      <c r="I96" s="99">
        <f t="shared" si="77"/>
        <v>0.32938854295058878</v>
      </c>
      <c r="J96" s="99">
        <f t="shared" si="78"/>
        <v>3.0366737415091119E-2</v>
      </c>
      <c r="K96" s="99">
        <f t="shared" si="79"/>
        <v>3.2568071142283321E-2</v>
      </c>
      <c r="L96" s="99">
        <f t="shared" si="80"/>
        <v>2.201333727192202E-3</v>
      </c>
      <c r="M96" s="99">
        <f t="shared" si="84"/>
        <v>0.51093375217979065</v>
      </c>
      <c r="N96" s="99">
        <f t="shared" si="81"/>
        <v>2.2911706807716378E-3</v>
      </c>
      <c r="O96" s="99">
        <f t="shared" si="82"/>
        <v>3.3824802733013683E-3</v>
      </c>
      <c r="P96" s="99">
        <f t="shared" si="83"/>
        <v>1.0913095925297305E-3</v>
      </c>
      <c r="Q96" s="99">
        <f t="shared" si="85"/>
        <v>0.24431396524741703</v>
      </c>
    </row>
    <row r="97" spans="1:17" x14ac:dyDescent="0.25">
      <c r="A97" s="98" t="s">
        <v>18</v>
      </c>
      <c r="B97" s="99">
        <f t="shared" si="70"/>
        <v>7.3844045301314248E-2</v>
      </c>
      <c r="C97" s="99">
        <f t="shared" si="71"/>
        <v>6.187267895227188E-2</v>
      </c>
      <c r="D97" s="99">
        <f t="shared" si="72"/>
        <v>-1.1971366349042369E-2</v>
      </c>
      <c r="E97" s="99">
        <f t="shared" si="73"/>
        <v>7.1635240469312564E-2</v>
      </c>
      <c r="F97" s="99">
        <f t="shared" si="74"/>
        <v>3.2582577999501698E-2</v>
      </c>
      <c r="G97" s="99">
        <f t="shared" si="75"/>
        <v>3.1139229023623489E-2</v>
      </c>
      <c r="H97" s="99">
        <f t="shared" si="76"/>
        <v>-1.4433489758782087E-3</v>
      </c>
      <c r="I97" s="99">
        <f t="shared" si="77"/>
        <v>0.2284918927519799</v>
      </c>
      <c r="J97" s="99">
        <f t="shared" si="78"/>
        <v>1.7672932303555395E-2</v>
      </c>
      <c r="K97" s="99">
        <f t="shared" si="79"/>
        <v>1.5917003082799627E-2</v>
      </c>
      <c r="L97" s="99">
        <f t="shared" si="80"/>
        <v>-1.7559292207557677E-3</v>
      </c>
      <c r="M97" s="99">
        <f t="shared" si="84"/>
        <v>0.24970880446136065</v>
      </c>
      <c r="N97" s="99">
        <f t="shared" si="81"/>
        <v>2.672461122545862E-3</v>
      </c>
      <c r="O97" s="99">
        <f t="shared" si="82"/>
        <v>2.7527569714523659E-3</v>
      </c>
      <c r="P97" s="99">
        <f t="shared" si="83"/>
        <v>8.0295848906503878E-5</v>
      </c>
      <c r="Q97" s="99">
        <f t="shared" si="85"/>
        <v>0.19882953238973031</v>
      </c>
    </row>
    <row r="98" spans="1:17" x14ac:dyDescent="0.25">
      <c r="A98" s="98" t="s">
        <v>19</v>
      </c>
      <c r="B98" s="99">
        <f t="shared" si="70"/>
        <v>1.3450430225571828E-2</v>
      </c>
      <c r="C98" s="99">
        <f t="shared" si="71"/>
        <v>1.3871143213172066E-2</v>
      </c>
      <c r="D98" s="99">
        <f t="shared" si="72"/>
        <v>4.2071298760023787E-4</v>
      </c>
      <c r="E98" s="99">
        <f t="shared" si="73"/>
        <v>1.605979725601275E-2</v>
      </c>
      <c r="F98" s="99">
        <f t="shared" si="74"/>
        <v>1.7091327172078234E-3</v>
      </c>
      <c r="G98" s="99">
        <f t="shared" si="75"/>
        <v>4.2019173244125692E-3</v>
      </c>
      <c r="H98" s="99">
        <f t="shared" si="76"/>
        <v>2.4927846072047457E-3</v>
      </c>
      <c r="I98" s="99">
        <f t="shared" si="77"/>
        <v>3.0832620869129062E-2</v>
      </c>
      <c r="J98" s="99">
        <f t="shared" si="78"/>
        <v>4.3432102903093113E-4</v>
      </c>
      <c r="K98" s="99">
        <f t="shared" si="79"/>
        <v>4.1576963288872301E-4</v>
      </c>
      <c r="L98" s="99">
        <f t="shared" si="80"/>
        <v>-1.8551396142208127E-5</v>
      </c>
      <c r="M98" s="99">
        <f t="shared" si="84"/>
        <v>6.5226687096752636E-3</v>
      </c>
      <c r="N98" s="99">
        <f t="shared" si="81"/>
        <v>2.4700861521104574E-4</v>
      </c>
      <c r="O98" s="99">
        <f t="shared" si="82"/>
        <v>2.7583112136672259E-4</v>
      </c>
      <c r="P98" s="99">
        <f t="shared" si="83"/>
        <v>2.882250615567685E-5</v>
      </c>
      <c r="Q98" s="99">
        <f t="shared" si="85"/>
        <v>1.9923071106035493E-2</v>
      </c>
    </row>
    <row r="99" spans="1:17" x14ac:dyDescent="0.25">
      <c r="A99" s="98" t="s">
        <v>20</v>
      </c>
      <c r="B99" s="99">
        <f t="shared" si="70"/>
        <v>9.5865208747384148E-3</v>
      </c>
      <c r="C99" s="99">
        <f t="shared" si="71"/>
        <v>1.5328004975465334E-2</v>
      </c>
      <c r="D99" s="99">
        <f t="shared" si="72"/>
        <v>5.7414841007269197E-3</v>
      </c>
      <c r="E99" s="99">
        <f t="shared" si="73"/>
        <v>1.7746529500998125E-2</v>
      </c>
      <c r="F99" s="99">
        <f t="shared" si="74"/>
        <v>7.0129012875005956E-3</v>
      </c>
      <c r="G99" s="99">
        <f t="shared" si="75"/>
        <v>4.6466648408056577E-3</v>
      </c>
      <c r="H99" s="99">
        <f t="shared" si="76"/>
        <v>-2.3662364466949378E-3</v>
      </c>
      <c r="I99" s="99">
        <f t="shared" si="77"/>
        <v>3.4096067171550518E-2</v>
      </c>
      <c r="J99" s="99">
        <f t="shared" si="78"/>
        <v>8.1531714498623165E-4</v>
      </c>
      <c r="K99" s="99">
        <f t="shared" si="79"/>
        <v>7.4073716541502195E-4</v>
      </c>
      <c r="L99" s="99">
        <f t="shared" si="80"/>
        <v>-7.4579979571209702E-5</v>
      </c>
      <c r="M99" s="99">
        <f t="shared" si="84"/>
        <v>1.1620817752794475E-2</v>
      </c>
      <c r="N99" s="99">
        <f t="shared" si="81"/>
        <v>1.1019558660512118E-3</v>
      </c>
      <c r="O99" s="99">
        <f t="shared" si="82"/>
        <v>1.0811962425214257E-3</v>
      </c>
      <c r="P99" s="99">
        <f t="shared" si="83"/>
        <v>-2.0759623529786149E-5</v>
      </c>
      <c r="Q99" s="99">
        <f t="shared" si="85"/>
        <v>7.8093978346605544E-2</v>
      </c>
    </row>
    <row r="100" spans="1:17" x14ac:dyDescent="0.25">
      <c r="A100" s="98" t="s">
        <v>21</v>
      </c>
      <c r="B100" s="99">
        <f t="shared" si="70"/>
        <v>1.7305977260491111E-2</v>
      </c>
      <c r="C100" s="99">
        <f t="shared" si="71"/>
        <v>1.3203480710507181E-2</v>
      </c>
      <c r="D100" s="99">
        <f t="shared" si="72"/>
        <v>-4.1024965499839305E-3</v>
      </c>
      <c r="E100" s="99">
        <f t="shared" si="73"/>
        <v>1.5286787831810571E-2</v>
      </c>
      <c r="F100" s="99">
        <f t="shared" si="74"/>
        <v>7.4234165517656186E-4</v>
      </c>
      <c r="G100" s="99">
        <f t="shared" si="75"/>
        <v>1.2236900603659177E-3</v>
      </c>
      <c r="H100" s="99">
        <f t="shared" si="76"/>
        <v>4.8134840518935585E-4</v>
      </c>
      <c r="I100" s="99">
        <f t="shared" si="77"/>
        <v>8.9791323292774724E-3</v>
      </c>
      <c r="J100" s="99">
        <f t="shared" si="78"/>
        <v>2.0713612338858569E-4</v>
      </c>
      <c r="K100" s="99">
        <f t="shared" si="79"/>
        <v>2.930439486779501E-4</v>
      </c>
      <c r="L100" s="99">
        <f t="shared" si="80"/>
        <v>8.5907825289364411E-5</v>
      </c>
      <c r="M100" s="99">
        <f t="shared" si="84"/>
        <v>4.5973261234134571E-3</v>
      </c>
      <c r="N100" s="99">
        <f t="shared" si="81"/>
        <v>2.3997942212380355E-4</v>
      </c>
      <c r="O100" s="99">
        <f t="shared" si="82"/>
        <v>2.5907966880816716E-4</v>
      </c>
      <c r="P100" s="99">
        <f t="shared" si="83"/>
        <v>1.9100246684363613E-5</v>
      </c>
      <c r="Q100" s="99">
        <f t="shared" si="85"/>
        <v>1.871312648919958E-2</v>
      </c>
    </row>
    <row r="101" spans="1:17" x14ac:dyDescent="0.25">
      <c r="A101" s="76"/>
      <c r="B101" s="94">
        <f>SUM(B91:B100)</f>
        <v>0.85671642602443443</v>
      </c>
      <c r="C101" s="94">
        <f>SUM(C91:C100)</f>
        <v>0.86371845123877522</v>
      </c>
      <c r="D101" s="77"/>
      <c r="E101" s="94">
        <f>SUM(E91:E100)</f>
        <v>1</v>
      </c>
      <c r="F101" s="94">
        <f t="shared" ref="F101:G101" si="86">SUM(F91:F100)</f>
        <v>0.14328357397556568</v>
      </c>
      <c r="G101" s="94">
        <f t="shared" si="86"/>
        <v>0.13628154876122478</v>
      </c>
      <c r="H101" s="77"/>
      <c r="I101" s="94">
        <f>SUM(I91:I100)</f>
        <v>1</v>
      </c>
      <c r="J101" s="94">
        <f t="shared" ref="J101:K101" si="87">SUM(J91:J100)</f>
        <v>7.0729576051878504E-2</v>
      </c>
      <c r="K101" s="94">
        <f t="shared" si="87"/>
        <v>6.3742258176013117E-2</v>
      </c>
      <c r="L101" s="78"/>
      <c r="M101" s="94">
        <f>SUM(M91:M100)</f>
        <v>0.99999999999999989</v>
      </c>
      <c r="N101" s="94">
        <f t="shared" ref="N101:O101" si="88">SUM(N91:N100)</f>
        <v>1.4158612772469749E-2</v>
      </c>
      <c r="O101" s="94">
        <f t="shared" si="88"/>
        <v>1.3844809361904166E-2</v>
      </c>
      <c r="P101" s="77"/>
      <c r="Q101" s="94">
        <f>SUM(Q91:Q100)</f>
        <v>1</v>
      </c>
    </row>
    <row r="102" spans="1:17" x14ac:dyDescent="0.25">
      <c r="A102" s="76"/>
      <c r="B102" s="77"/>
      <c r="C102" s="79">
        <f>B101+F101</f>
        <v>1</v>
      </c>
      <c r="D102" s="77"/>
      <c r="E102" s="77"/>
      <c r="F102" s="77"/>
      <c r="G102" s="79"/>
      <c r="H102" s="77"/>
      <c r="I102" s="77"/>
      <c r="J102" s="77"/>
      <c r="K102" s="79">
        <f>J101+N101</f>
        <v>8.488818882434826E-2</v>
      </c>
      <c r="L102" s="78"/>
      <c r="N102" s="77"/>
      <c r="O102" s="79"/>
      <c r="P102" s="77"/>
      <c r="Q102" s="77"/>
    </row>
    <row r="103" spans="1:17" x14ac:dyDescent="0.25"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N103" s="78"/>
      <c r="O103" s="78"/>
      <c r="P103" s="78"/>
      <c r="Q103" s="78"/>
    </row>
    <row r="104" spans="1:17" x14ac:dyDescent="0.25">
      <c r="A104" s="100" t="s">
        <v>45</v>
      </c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2"/>
      <c r="M104" s="102"/>
      <c r="N104" s="101"/>
      <c r="O104" s="101"/>
      <c r="P104" s="101"/>
      <c r="Q104" s="101"/>
    </row>
    <row r="105" spans="1:17" x14ac:dyDescent="0.25">
      <c r="A105" s="103" t="s">
        <v>12</v>
      </c>
      <c r="B105" s="104">
        <f t="shared" ref="B105:B114" si="89">B34/(($B$44+$F$44))</f>
        <v>7.5428758356845413E-2</v>
      </c>
      <c r="C105" s="104">
        <f t="shared" ref="C105:C114" si="90">C34/(($C$44+$G$44))</f>
        <v>7.8950258597168865E-2</v>
      </c>
      <c r="D105" s="104">
        <f>C105-B105</f>
        <v>3.5215002403234524E-3</v>
      </c>
      <c r="E105" s="104">
        <f>C105/$C$115</f>
        <v>0.11974089703529514</v>
      </c>
      <c r="F105" s="104">
        <f>F34/(($B$44+$F$44))</f>
        <v>1.4758800824860697E-6</v>
      </c>
      <c r="G105" s="104">
        <f>G34/(($C$44+$G$44))</f>
        <v>6.1063994978238656E-6</v>
      </c>
      <c r="H105" s="104">
        <f>G105-F105</f>
        <v>4.6305194153377957E-6</v>
      </c>
      <c r="I105" s="104">
        <f>G105/$G$115</f>
        <v>1.7925332417496065E-5</v>
      </c>
      <c r="J105" s="104">
        <v>0</v>
      </c>
      <c r="K105" s="104">
        <f>K34/(($C$44+$G$44))</f>
        <v>0</v>
      </c>
      <c r="L105" s="104">
        <v>0</v>
      </c>
      <c r="M105" s="104">
        <f>K105/$K$115</f>
        <v>0</v>
      </c>
      <c r="N105" s="104">
        <v>0</v>
      </c>
      <c r="O105" s="104">
        <v>0</v>
      </c>
      <c r="P105" s="104">
        <v>0</v>
      </c>
      <c r="Q105" s="104">
        <v>0</v>
      </c>
    </row>
    <row r="106" spans="1:17" x14ac:dyDescent="0.25">
      <c r="A106" s="103" t="s">
        <v>13</v>
      </c>
      <c r="B106" s="104">
        <f t="shared" si="89"/>
        <v>5.4965941462602377E-2</v>
      </c>
      <c r="C106" s="104">
        <f t="shared" si="90"/>
        <v>7.2315080302250825E-2</v>
      </c>
      <c r="D106" s="104">
        <f t="shared" ref="D106:D114" si="91">C106-B106</f>
        <v>1.7349138839648448E-2</v>
      </c>
      <c r="E106" s="104">
        <f t="shared" ref="E106:E114" si="92">C106/$C$115</f>
        <v>0.10967757089628366</v>
      </c>
      <c r="F106" s="104">
        <v>0</v>
      </c>
      <c r="G106" s="104">
        <v>0</v>
      </c>
      <c r="H106" s="104">
        <v>0</v>
      </c>
      <c r="I106" s="104">
        <v>0</v>
      </c>
      <c r="J106" s="104">
        <f t="shared" ref="J106:J111" si="93">J35/(($B$44+$F$44))</f>
        <v>5.2089885264214227E-7</v>
      </c>
      <c r="K106" s="104">
        <v>0</v>
      </c>
      <c r="L106" s="104">
        <v>0</v>
      </c>
      <c r="M106" s="104">
        <v>0</v>
      </c>
      <c r="N106" s="104">
        <v>0</v>
      </c>
      <c r="O106" s="104">
        <v>0</v>
      </c>
      <c r="P106" s="104">
        <v>0</v>
      </c>
      <c r="Q106" s="104">
        <v>0</v>
      </c>
    </row>
    <row r="107" spans="1:17" x14ac:dyDescent="0.25">
      <c r="A107" s="103" t="s">
        <v>14</v>
      </c>
      <c r="B107" s="104">
        <f t="shared" si="89"/>
        <v>0.38779869099854664</v>
      </c>
      <c r="C107" s="104">
        <f t="shared" si="90"/>
        <v>0.3971730556272639</v>
      </c>
      <c r="D107" s="104">
        <f t="shared" si="91"/>
        <v>9.3743646287172688E-3</v>
      </c>
      <c r="E107" s="104">
        <f t="shared" si="92"/>
        <v>0.60237748177259509</v>
      </c>
      <c r="F107" s="104">
        <f t="shared" ref="F107:F114" si="94">F36/(($B$44+$F$44))</f>
        <v>8.408522912300341E-3</v>
      </c>
      <c r="G107" s="104">
        <f t="shared" ref="G107:G114" si="95">G36/(($C$44+$G$44))</f>
        <v>2.7085864207303939E-2</v>
      </c>
      <c r="H107" s="104">
        <f t="shared" ref="H107:H114" si="96">G107-F107</f>
        <v>1.8677341295003598E-2</v>
      </c>
      <c r="I107" s="104">
        <f t="shared" ref="I107:I114" si="97">G107/$G$115</f>
        <v>7.9510539705780342E-2</v>
      </c>
      <c r="J107" s="104">
        <f t="shared" si="93"/>
        <v>4.5144567228985673E-6</v>
      </c>
      <c r="K107" s="104">
        <f t="shared" ref="K107:K112" si="98">K36/(($C$44+$G$44))</f>
        <v>8.8498543446722675E-8</v>
      </c>
      <c r="L107" s="104">
        <f t="shared" ref="L107:L111" si="99">K107-J107</f>
        <v>-4.4259581794518443E-6</v>
      </c>
      <c r="M107" s="104">
        <f t="shared" ref="M107:M112" si="100">K107/$K$115</f>
        <v>3.9574213126133309E-7</v>
      </c>
      <c r="N107" s="104">
        <f t="shared" ref="N107:N114" si="101">N36/(($B$44+$F$44))</f>
        <v>3.329672282564014E-3</v>
      </c>
      <c r="O107" s="104">
        <f t="shared" ref="O107:O114" si="102">O36/(($C$44+$G$44))</f>
        <v>3.6957876728785856E-3</v>
      </c>
      <c r="P107" s="104">
        <f t="shared" ref="P107:P114" si="103">O107-N107</f>
        <v>3.6611539031457165E-4</v>
      </c>
      <c r="Q107" s="104">
        <f>O107/$O$115</f>
        <v>0.21769909659123488</v>
      </c>
    </row>
    <row r="108" spans="1:17" x14ac:dyDescent="0.25">
      <c r="A108" s="103" t="s">
        <v>15</v>
      </c>
      <c r="B108" s="104">
        <f t="shared" si="89"/>
        <v>8.5701144180374778E-2</v>
      </c>
      <c r="C108" s="104">
        <f t="shared" si="90"/>
        <v>0.10403481674296863</v>
      </c>
      <c r="D108" s="104">
        <f t="shared" si="91"/>
        <v>1.8333672562593856E-2</v>
      </c>
      <c r="E108" s="104">
        <f t="shared" si="92"/>
        <v>0.15778570584887633</v>
      </c>
      <c r="F108" s="104">
        <f t="shared" si="94"/>
        <v>0.27107150890767429</v>
      </c>
      <c r="G108" s="104">
        <f t="shared" si="95"/>
        <v>9.4303516905567E-2</v>
      </c>
      <c r="H108" s="104">
        <f t="shared" si="96"/>
        <v>-0.1767679920021073</v>
      </c>
      <c r="I108" s="104">
        <f t="shared" si="97"/>
        <v>0.27682792278390289</v>
      </c>
      <c r="J108" s="104">
        <f t="shared" si="93"/>
        <v>0.23337596890442211</v>
      </c>
      <c r="K108" s="104">
        <f t="shared" si="98"/>
        <v>7.0515550919805187E-2</v>
      </c>
      <c r="L108" s="104">
        <f t="shared" si="99"/>
        <v>-0.16286041798461692</v>
      </c>
      <c r="M108" s="104">
        <f t="shared" si="100"/>
        <v>0.31532693444689897</v>
      </c>
      <c r="N108" s="104">
        <f t="shared" si="101"/>
        <v>1.0733207675166782E-2</v>
      </c>
      <c r="O108" s="104">
        <f t="shared" si="102"/>
        <v>1.0520529847859499E-2</v>
      </c>
      <c r="P108" s="104">
        <f t="shared" si="103"/>
        <v>-2.126778273072831E-4</v>
      </c>
      <c r="Q108" s="104">
        <f t="shared" ref="Q108:Q114" si="104">O108/$O$115</f>
        <v>0.61970817759567109</v>
      </c>
    </row>
    <row r="109" spans="1:17" x14ac:dyDescent="0.25">
      <c r="A109" s="103" t="s">
        <v>16</v>
      </c>
      <c r="B109" s="104">
        <f t="shared" si="89"/>
        <v>2.390838917151993E-3</v>
      </c>
      <c r="C109" s="104">
        <f t="shared" si="90"/>
        <v>2.5413241736160883E-3</v>
      </c>
      <c r="D109" s="104">
        <f t="shared" si="91"/>
        <v>1.504852564640953E-4</v>
      </c>
      <c r="E109" s="104">
        <f t="shared" si="92"/>
        <v>3.8543310891344272E-3</v>
      </c>
      <c r="F109" s="104">
        <f t="shared" si="94"/>
        <v>6.5397895967991129E-2</v>
      </c>
      <c r="G109" s="104">
        <f t="shared" si="95"/>
        <v>0.17182160357413756</v>
      </c>
      <c r="H109" s="104">
        <f t="shared" si="96"/>
        <v>0.10642370760614643</v>
      </c>
      <c r="I109" s="104">
        <f t="shared" si="97"/>
        <v>0.50438222420122514</v>
      </c>
      <c r="J109" s="104">
        <f t="shared" si="93"/>
        <v>2.8504887463709633E-2</v>
      </c>
      <c r="K109" s="104">
        <f t="shared" si="98"/>
        <v>0.14932084890280831</v>
      </c>
      <c r="L109" s="104">
        <f t="shared" si="99"/>
        <v>0.12081596143909867</v>
      </c>
      <c r="M109" s="104">
        <f t="shared" si="100"/>
        <v>0.66772343007117818</v>
      </c>
      <c r="N109" s="104">
        <f t="shared" si="101"/>
        <v>6.139661143142051E-4</v>
      </c>
      <c r="O109" s="104">
        <f t="shared" si="102"/>
        <v>8.0657572497343038E-4</v>
      </c>
      <c r="P109" s="104">
        <f t="shared" si="103"/>
        <v>1.9260961065922528E-4</v>
      </c>
      <c r="Q109" s="104">
        <f t="shared" si="104"/>
        <v>4.7511064541857578E-2</v>
      </c>
    </row>
    <row r="110" spans="1:17" x14ac:dyDescent="0.25">
      <c r="A110" s="103" t="s">
        <v>17</v>
      </c>
      <c r="B110" s="104">
        <f t="shared" si="89"/>
        <v>9.6123201607563335E-4</v>
      </c>
      <c r="C110" s="104">
        <f t="shared" si="90"/>
        <v>1.0435748243237538E-3</v>
      </c>
      <c r="D110" s="104">
        <f t="shared" si="91"/>
        <v>8.2342808248120456E-5</v>
      </c>
      <c r="E110" s="104">
        <f t="shared" si="92"/>
        <v>1.5827508080189848E-3</v>
      </c>
      <c r="F110" s="104">
        <f t="shared" si="94"/>
        <v>2.6137836260828298E-2</v>
      </c>
      <c r="G110" s="104">
        <f t="shared" si="95"/>
        <v>2.1094601314504267E-2</v>
      </c>
      <c r="H110" s="104">
        <f t="shared" si="96"/>
        <v>-5.0432349463240302E-3</v>
      </c>
      <c r="I110" s="104">
        <f t="shared" si="97"/>
        <v>6.192319072995333E-2</v>
      </c>
      <c r="J110" s="104">
        <f t="shared" si="93"/>
        <v>4.0233359213324672E-3</v>
      </c>
      <c r="K110" s="104">
        <f t="shared" si="98"/>
        <v>2.544598619723617E-3</v>
      </c>
      <c r="L110" s="104">
        <f t="shared" si="99"/>
        <v>-1.4787373016088502E-3</v>
      </c>
      <c r="M110" s="104">
        <f t="shared" si="100"/>
        <v>1.137877350015711E-2</v>
      </c>
      <c r="N110" s="104">
        <f t="shared" si="101"/>
        <v>1.0705339586550427E-3</v>
      </c>
      <c r="O110" s="104">
        <f t="shared" si="102"/>
        <v>8.6958668790749702E-4</v>
      </c>
      <c r="P110" s="104">
        <f t="shared" si="103"/>
        <v>-2.0094727074754573E-4</v>
      </c>
      <c r="Q110" s="104">
        <f t="shared" si="104"/>
        <v>5.1222703553685828E-2</v>
      </c>
    </row>
    <row r="111" spans="1:17" x14ac:dyDescent="0.25">
      <c r="A111" s="103" t="s">
        <v>18</v>
      </c>
      <c r="B111" s="104">
        <f t="shared" si="89"/>
        <v>1.3073693036563369E-3</v>
      </c>
      <c r="C111" s="104">
        <f t="shared" si="90"/>
        <v>1.6883752118765753E-3</v>
      </c>
      <c r="D111" s="104">
        <f t="shared" si="91"/>
        <v>3.810059082202384E-4</v>
      </c>
      <c r="E111" s="104">
        <f t="shared" si="92"/>
        <v>2.5606953795273232E-3</v>
      </c>
      <c r="F111" s="104">
        <f t="shared" si="94"/>
        <v>1.0472845065321153E-2</v>
      </c>
      <c r="G111" s="104">
        <f t="shared" si="95"/>
        <v>1.6463561034480712E-2</v>
      </c>
      <c r="H111" s="104">
        <f t="shared" si="96"/>
        <v>5.9907159691595588E-3</v>
      </c>
      <c r="I111" s="104">
        <f t="shared" si="97"/>
        <v>4.8328774496980101E-2</v>
      </c>
      <c r="J111" s="104">
        <f t="shared" si="93"/>
        <v>6.6258334056080504E-4</v>
      </c>
      <c r="K111" s="104">
        <f t="shared" si="98"/>
        <v>4.1824411632921136E-4</v>
      </c>
      <c r="L111" s="104">
        <f t="shared" si="99"/>
        <v>-2.4433922423159368E-4</v>
      </c>
      <c r="M111" s="104">
        <f t="shared" si="100"/>
        <v>1.8702773123410602E-3</v>
      </c>
      <c r="N111" s="104">
        <f t="shared" si="101"/>
        <v>5.4442611748647908E-4</v>
      </c>
      <c r="O111" s="104">
        <f t="shared" si="102"/>
        <v>4.2231504932776056E-4</v>
      </c>
      <c r="P111" s="104">
        <f t="shared" si="103"/>
        <v>-1.2211106815871852E-4</v>
      </c>
      <c r="Q111" s="104">
        <f t="shared" si="104"/>
        <v>2.4876322141073551E-2</v>
      </c>
    </row>
    <row r="112" spans="1:17" x14ac:dyDescent="0.25">
      <c r="A112" s="103" t="s">
        <v>19</v>
      </c>
      <c r="B112" s="104">
        <f t="shared" si="89"/>
        <v>1.3967902733599046E-3</v>
      </c>
      <c r="C112" s="104">
        <f t="shared" si="90"/>
        <v>1.0598585563179508E-3</v>
      </c>
      <c r="D112" s="104">
        <f t="shared" si="91"/>
        <v>-3.3693171704195376E-4</v>
      </c>
      <c r="E112" s="104">
        <f t="shared" si="92"/>
        <v>1.6074477337886162E-3</v>
      </c>
      <c r="F112" s="104">
        <f t="shared" si="94"/>
        <v>4.2964605530678305E-3</v>
      </c>
      <c r="G112" s="104">
        <f t="shared" si="95"/>
        <v>4.7779478621451108E-3</v>
      </c>
      <c r="H112" s="104">
        <f t="shared" si="96"/>
        <v>4.8148730907728032E-4</v>
      </c>
      <c r="I112" s="104">
        <f t="shared" si="97"/>
        <v>1.4025663360698477E-2</v>
      </c>
      <c r="J112" s="104">
        <v>0</v>
      </c>
      <c r="K112" s="104">
        <f t="shared" si="98"/>
        <v>8.2746138122685709E-4</v>
      </c>
      <c r="L112" s="104">
        <v>0</v>
      </c>
      <c r="M112" s="104">
        <f t="shared" si="100"/>
        <v>3.7001889272934648E-3</v>
      </c>
      <c r="N112" s="104">
        <f t="shared" si="101"/>
        <v>5.5215278380067083E-4</v>
      </c>
      <c r="O112" s="104">
        <f t="shared" si="102"/>
        <v>5.9904664059086583E-4</v>
      </c>
      <c r="P112" s="104">
        <f t="shared" si="103"/>
        <v>4.6893856790194998E-5</v>
      </c>
      <c r="Q112" s="104">
        <f t="shared" si="104"/>
        <v>3.5286635493069346E-2</v>
      </c>
    </row>
    <row r="113" spans="1:17" x14ac:dyDescent="0.25">
      <c r="A113" s="103" t="s">
        <v>20</v>
      </c>
      <c r="B113" s="104">
        <f t="shared" si="89"/>
        <v>2.136553460587187E-4</v>
      </c>
      <c r="C113" s="104">
        <f t="shared" si="90"/>
        <v>1.6850122672255996E-4</v>
      </c>
      <c r="D113" s="104">
        <f t="shared" si="91"/>
        <v>-4.5154119336158734E-5</v>
      </c>
      <c r="E113" s="104">
        <f t="shared" si="92"/>
        <v>2.5555949274662035E-4</v>
      </c>
      <c r="F113" s="104">
        <f t="shared" si="94"/>
        <v>3.828085668067104E-3</v>
      </c>
      <c r="G113" s="104">
        <f t="shared" si="95"/>
        <v>5.0922946884678702E-3</v>
      </c>
      <c r="H113" s="104">
        <f t="shared" si="96"/>
        <v>1.2642090204007662E-3</v>
      </c>
      <c r="I113" s="104">
        <f t="shared" si="97"/>
        <v>1.4948428299060014E-2</v>
      </c>
      <c r="J113" s="104">
        <f>J42/(($B$44+$F$44))</f>
        <v>0</v>
      </c>
      <c r="K113" s="104">
        <v>0</v>
      </c>
      <c r="L113" s="104">
        <v>0</v>
      </c>
      <c r="M113" s="104">
        <v>0</v>
      </c>
      <c r="N113" s="104">
        <f t="shared" si="101"/>
        <v>6.9279547401404924E-5</v>
      </c>
      <c r="O113" s="104">
        <f t="shared" si="102"/>
        <v>6.2745467303726378E-5</v>
      </c>
      <c r="P113" s="104">
        <f t="shared" si="103"/>
        <v>-6.5340800976785462E-6</v>
      </c>
      <c r="Q113" s="104">
        <f t="shared" si="104"/>
        <v>3.6960000834076177E-3</v>
      </c>
    </row>
    <row r="114" spans="1:17" x14ac:dyDescent="0.25">
      <c r="A114" s="103" t="s">
        <v>21</v>
      </c>
      <c r="B114" s="104">
        <f t="shared" si="89"/>
        <v>1.8057826891594266E-4</v>
      </c>
      <c r="C114" s="104">
        <f t="shared" si="90"/>
        <v>3.6762294947768605E-4</v>
      </c>
      <c r="D114" s="104">
        <f t="shared" si="91"/>
        <v>1.8704468056174339E-4</v>
      </c>
      <c r="E114" s="104">
        <f t="shared" si="92"/>
        <v>5.5755994373396067E-4</v>
      </c>
      <c r="F114" s="104">
        <f t="shared" si="94"/>
        <v>3.9848762227123889E-5</v>
      </c>
      <c r="G114" s="104">
        <f t="shared" si="95"/>
        <v>1.2035801908754283E-5</v>
      </c>
      <c r="H114" s="104">
        <f t="shared" si="96"/>
        <v>-2.7812960318369605E-5</v>
      </c>
      <c r="I114" s="104">
        <f t="shared" si="97"/>
        <v>3.5331089982311076E-5</v>
      </c>
      <c r="J114" s="104">
        <v>0</v>
      </c>
      <c r="K114" s="104">
        <v>0</v>
      </c>
      <c r="L114" s="104">
        <v>0</v>
      </c>
      <c r="M114" s="104">
        <v>0</v>
      </c>
      <c r="N114" s="104">
        <f t="shared" si="101"/>
        <v>2.6044942632107114E-7</v>
      </c>
      <c r="O114" s="104">
        <f t="shared" si="102"/>
        <v>0</v>
      </c>
      <c r="P114" s="104">
        <f t="shared" si="103"/>
        <v>-2.6044942632107114E-7</v>
      </c>
      <c r="Q114" s="104">
        <f t="shared" si="104"/>
        <v>0</v>
      </c>
    </row>
    <row r="115" spans="1:17" x14ac:dyDescent="0.25">
      <c r="A115" s="76"/>
      <c r="B115" s="94">
        <f>SUM(B105:B114)</f>
        <v>0.61034499912358786</v>
      </c>
      <c r="C115" s="94">
        <f>SUM(C105:C114)</f>
        <v>0.65934246821198672</v>
      </c>
      <c r="D115" s="77"/>
      <c r="E115" s="94">
        <f>SUM(E105:E114)</f>
        <v>1</v>
      </c>
      <c r="F115" s="94">
        <f t="shared" ref="F115:G115" si="105">SUM(F105:F114)</f>
        <v>0.38965447997755964</v>
      </c>
      <c r="G115" s="94">
        <f t="shared" si="105"/>
        <v>0.340657531788013</v>
      </c>
      <c r="H115" s="77"/>
      <c r="I115" s="94">
        <f>SUM(I105:I114)</f>
        <v>1</v>
      </c>
      <c r="J115" s="94">
        <f t="shared" ref="J115:K115" si="106">SUM(J105:J114)</f>
        <v>0.26657181098560051</v>
      </c>
      <c r="K115" s="94">
        <f t="shared" si="106"/>
        <v>0.22362679243843661</v>
      </c>
      <c r="L115" s="78"/>
      <c r="M115" s="94">
        <f>SUM(M105:M114)</f>
        <v>1</v>
      </c>
      <c r="N115" s="94">
        <f t="shared" ref="N115:O115" si="107">SUM(N105:N114)</f>
        <v>1.691349892881492E-2</v>
      </c>
      <c r="O115" s="94">
        <f t="shared" si="107"/>
        <v>1.6976587090841367E-2</v>
      </c>
      <c r="P115" s="94">
        <f>SUM(P105:P114)</f>
        <v>6.3088162026444958E-5</v>
      </c>
      <c r="Q115" s="94">
        <f>SUM(Q105:Q114)</f>
        <v>1</v>
      </c>
    </row>
    <row r="116" spans="1:17" x14ac:dyDescent="0.25">
      <c r="A116" s="76"/>
      <c r="B116" s="77"/>
      <c r="C116" s="79">
        <f>B115+F115</f>
        <v>0.9999994791011475</v>
      </c>
      <c r="D116" s="77"/>
      <c r="E116" s="77"/>
      <c r="F116" s="77"/>
      <c r="G116" s="79"/>
      <c r="H116" s="77"/>
      <c r="I116" s="77"/>
      <c r="J116" s="77"/>
      <c r="K116" s="79">
        <f>J115+N115</f>
        <v>0.28348530991441545</v>
      </c>
      <c r="L116" s="78"/>
      <c r="N116" s="77"/>
      <c r="O116" s="79"/>
      <c r="P116" s="77"/>
      <c r="Q116" s="77"/>
    </row>
    <row r="117" spans="1:17" x14ac:dyDescent="0.25">
      <c r="C117" s="84"/>
      <c r="G117" s="84"/>
      <c r="H117" s="84"/>
      <c r="I117" s="84"/>
    </row>
    <row r="118" spans="1:17" x14ac:dyDescent="0.25">
      <c r="A118" s="66" t="s">
        <v>46</v>
      </c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N118" s="85"/>
      <c r="O118" s="85"/>
      <c r="P118" s="85"/>
      <c r="Q118" s="85"/>
    </row>
  </sheetData>
  <mergeCells count="8">
    <mergeCell ref="B3:E3"/>
    <mergeCell ref="F3:I3"/>
    <mergeCell ref="J3:M3"/>
    <mergeCell ref="N3:Q3"/>
    <mergeCell ref="B74:E74"/>
    <mergeCell ref="F74:I74"/>
    <mergeCell ref="J74:M74"/>
    <mergeCell ref="N74:Q7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5974"/>
  <sheetViews>
    <sheetView zoomScale="70" zoomScaleNormal="70" workbookViewId="0">
      <selection activeCell="I35" sqref="I35:I44"/>
    </sheetView>
  </sheetViews>
  <sheetFormatPr baseColWidth="10" defaultColWidth="11.42578125" defaultRowHeight="15" x14ac:dyDescent="0.25"/>
  <cols>
    <col min="1" max="1" width="35" customWidth="1"/>
    <col min="2" max="3" width="16.42578125" bestFit="1" customWidth="1"/>
    <col min="4" max="4" width="7.28515625" bestFit="1" customWidth="1"/>
    <col min="5" max="5" width="17.140625" bestFit="1" customWidth="1"/>
    <col min="6" max="7" width="16.42578125" bestFit="1" customWidth="1"/>
    <col min="8" max="8" width="8.140625" bestFit="1" customWidth="1"/>
    <col min="9" max="9" width="17.140625" bestFit="1" customWidth="1"/>
    <col min="10" max="11" width="16.42578125" bestFit="1" customWidth="1"/>
    <col min="12" max="12" width="8.140625" bestFit="1" customWidth="1"/>
    <col min="13" max="13" width="17.140625" bestFit="1" customWidth="1"/>
    <col min="14" max="15" width="16.42578125" bestFit="1" customWidth="1"/>
    <col min="16" max="16" width="7.28515625" bestFit="1" customWidth="1"/>
    <col min="17" max="17" width="17.140625" bestFit="1" customWidth="1"/>
  </cols>
  <sheetData>
    <row r="1" spans="1:17" s="105" customFormat="1" ht="31.5" customHeight="1" x14ac:dyDescent="0.25">
      <c r="A1" s="148" t="s">
        <v>52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 ht="15" customHeight="1" x14ac:dyDescent="0.25">
      <c r="A2" s="149" t="s">
        <v>53</v>
      </c>
      <c r="B2" s="151" t="s">
        <v>38</v>
      </c>
      <c r="C2" s="151"/>
      <c r="D2" s="151"/>
      <c r="E2" s="151"/>
      <c r="F2" s="152" t="s">
        <v>39</v>
      </c>
      <c r="G2" s="151"/>
      <c r="H2" s="151"/>
      <c r="I2" s="151"/>
      <c r="J2" s="153" t="s">
        <v>40</v>
      </c>
      <c r="K2" s="154"/>
      <c r="L2" s="154"/>
      <c r="M2" s="155"/>
      <c r="N2" s="151" t="s">
        <v>41</v>
      </c>
      <c r="O2" s="151"/>
      <c r="P2" s="151"/>
      <c r="Q2" s="151"/>
    </row>
    <row r="3" spans="1:17" x14ac:dyDescent="0.25">
      <c r="A3" s="150"/>
      <c r="B3" s="86" t="s">
        <v>47</v>
      </c>
      <c r="C3" s="86" t="s">
        <v>48</v>
      </c>
      <c r="D3" s="87" t="s">
        <v>49</v>
      </c>
      <c r="E3" s="86" t="s">
        <v>50</v>
      </c>
      <c r="F3" s="86" t="s">
        <v>47</v>
      </c>
      <c r="G3" s="86" t="s">
        <v>48</v>
      </c>
      <c r="H3" s="87" t="s">
        <v>49</v>
      </c>
      <c r="I3" s="86" t="s">
        <v>50</v>
      </c>
      <c r="J3" s="86" t="s">
        <v>47</v>
      </c>
      <c r="K3" s="86" t="s">
        <v>48</v>
      </c>
      <c r="L3" s="87" t="s">
        <v>49</v>
      </c>
      <c r="M3" s="86" t="s">
        <v>50</v>
      </c>
      <c r="N3" s="86" t="s">
        <v>47</v>
      </c>
      <c r="O3" s="86" t="s">
        <v>48</v>
      </c>
      <c r="P3" s="87" t="s">
        <v>49</v>
      </c>
      <c r="Q3" s="86" t="s">
        <v>50</v>
      </c>
    </row>
    <row r="4" spans="1:17" x14ac:dyDescent="0.25">
      <c r="A4" s="106" t="s">
        <v>44</v>
      </c>
      <c r="B4" s="107"/>
      <c r="C4" s="107"/>
      <c r="D4" s="107"/>
      <c r="E4" s="108"/>
      <c r="F4" s="107"/>
      <c r="G4" s="107"/>
      <c r="H4" s="107"/>
      <c r="I4" s="108"/>
      <c r="J4" s="107"/>
      <c r="K4" s="107"/>
      <c r="L4" s="109"/>
      <c r="M4" s="110"/>
      <c r="N4" s="107"/>
      <c r="O4" s="107"/>
      <c r="P4" s="107"/>
      <c r="Q4" s="108"/>
    </row>
    <row r="5" spans="1:17" x14ac:dyDescent="0.25">
      <c r="A5" s="111" t="s">
        <v>12</v>
      </c>
      <c r="B5" s="112">
        <v>8.3072198521587565E-2</v>
      </c>
      <c r="C5" s="112">
        <v>8.6424487983157411E-2</v>
      </c>
      <c r="D5" s="112">
        <v>3.3522894615698462E-3</v>
      </c>
      <c r="E5" s="113">
        <v>0.10006094909655384</v>
      </c>
      <c r="F5" s="112">
        <v>0</v>
      </c>
      <c r="G5" s="112">
        <v>0</v>
      </c>
      <c r="H5" s="112">
        <v>0</v>
      </c>
      <c r="I5" s="113">
        <v>0</v>
      </c>
      <c r="J5" s="112">
        <v>0</v>
      </c>
      <c r="K5" s="112">
        <v>0</v>
      </c>
      <c r="L5" s="112">
        <v>0</v>
      </c>
      <c r="M5" s="113">
        <v>0</v>
      </c>
      <c r="N5" s="112">
        <v>0</v>
      </c>
      <c r="O5" s="112">
        <v>0</v>
      </c>
      <c r="P5" s="112">
        <v>0</v>
      </c>
      <c r="Q5" s="113">
        <v>0</v>
      </c>
    </row>
    <row r="6" spans="1:17" x14ac:dyDescent="0.25">
      <c r="A6" s="111" t="s">
        <v>13</v>
      </c>
      <c r="B6" s="112">
        <v>7.1246896961845982E-2</v>
      </c>
      <c r="C6" s="112">
        <v>8.4426469126345383E-2</v>
      </c>
      <c r="D6" s="112">
        <v>1.3179572164499401E-2</v>
      </c>
      <c r="E6" s="113">
        <v>9.7747673452220435E-2</v>
      </c>
      <c r="F6" s="112">
        <v>2.1862002431165895E-3</v>
      </c>
      <c r="G6" s="112">
        <v>2.1327580297750681E-3</v>
      </c>
      <c r="H6" s="112">
        <v>-5.3442213341521431E-5</v>
      </c>
      <c r="I6" s="113">
        <v>1.5649646259243911E-2</v>
      </c>
      <c r="J6" s="112">
        <v>0</v>
      </c>
      <c r="K6" s="112">
        <v>0</v>
      </c>
      <c r="L6" s="112">
        <v>0</v>
      </c>
      <c r="M6" s="113">
        <v>0</v>
      </c>
      <c r="N6" s="112">
        <v>0</v>
      </c>
      <c r="O6" s="112">
        <v>0</v>
      </c>
      <c r="P6" s="112">
        <v>0</v>
      </c>
      <c r="Q6" s="113">
        <v>0</v>
      </c>
    </row>
    <row r="7" spans="1:17" x14ac:dyDescent="0.25">
      <c r="A7" s="111" t="s">
        <v>14</v>
      </c>
      <c r="B7" s="112">
        <v>0.17209878149284102</v>
      </c>
      <c r="C7" s="112">
        <v>0.15965383549172132</v>
      </c>
      <c r="D7" s="112">
        <v>-1.24449460011197E-2</v>
      </c>
      <c r="E7" s="113">
        <v>0.18484476655875559</v>
      </c>
      <c r="F7" s="112">
        <v>1.8674696198188203E-2</v>
      </c>
      <c r="G7" s="112">
        <v>1.4090651124347204E-2</v>
      </c>
      <c r="H7" s="112">
        <v>-4.5840450738409994E-3</v>
      </c>
      <c r="I7" s="113">
        <v>0.10339368206795957</v>
      </c>
      <c r="J7" s="112">
        <v>2.126642547993158E-3</v>
      </c>
      <c r="K7" s="112">
        <v>3.7797239353520278E-5</v>
      </c>
      <c r="L7" s="112">
        <v>-2.0888453086396379E-3</v>
      </c>
      <c r="M7" s="113">
        <v>5.9296988269775131E-4</v>
      </c>
      <c r="N7" s="112">
        <v>9.2835557273648883E-4</v>
      </c>
      <c r="O7" s="112">
        <v>1.3745596044896875E-3</v>
      </c>
      <c r="P7" s="112">
        <v>4.4620403175319866E-4</v>
      </c>
      <c r="Q7" s="113">
        <v>9.9283389793143051E-2</v>
      </c>
    </row>
    <row r="8" spans="1:17" x14ac:dyDescent="0.25">
      <c r="A8" s="111" t="s">
        <v>15</v>
      </c>
      <c r="B8" s="112">
        <v>0.23144241517949751</v>
      </c>
      <c r="C8" s="112">
        <v>0.23656481156514605</v>
      </c>
      <c r="D8" s="112">
        <v>5.1223963856485422E-3</v>
      </c>
      <c r="E8" s="113">
        <v>0.27389111721054071</v>
      </c>
      <c r="F8" s="112">
        <v>1.9219354782748683E-2</v>
      </c>
      <c r="G8" s="112">
        <v>1.9648389140217857E-2</v>
      </c>
      <c r="H8" s="112">
        <v>4.2903435746917407E-4</v>
      </c>
      <c r="I8" s="113">
        <v>0.1441749768682426</v>
      </c>
      <c r="J8" s="112">
        <v>1.0301611421739312E-2</v>
      </c>
      <c r="K8" s="112">
        <v>7.4164394425585067E-3</v>
      </c>
      <c r="L8" s="112">
        <v>-2.8851719791808056E-3</v>
      </c>
      <c r="M8" s="113">
        <v>0.11635043462186896</v>
      </c>
      <c r="N8" s="112">
        <v>4.5350587843973186E-3</v>
      </c>
      <c r="O8" s="112">
        <v>4.4255598631789623E-3</v>
      </c>
      <c r="P8" s="112">
        <v>-1.0949892121835635E-4</v>
      </c>
      <c r="Q8" s="113">
        <v>0.3196548069023239</v>
      </c>
    </row>
    <row r="9" spans="1:17" x14ac:dyDescent="0.25">
      <c r="A9" s="111" t="s">
        <v>16</v>
      </c>
      <c r="B9" s="112">
        <v>3.9402470802922057E-2</v>
      </c>
      <c r="C9" s="112">
        <v>3.3476571265843032E-2</v>
      </c>
      <c r="D9" s="112">
        <v>-5.9258995370790254E-3</v>
      </c>
      <c r="E9" s="113">
        <v>3.8758661711845756E-2</v>
      </c>
      <c r="F9" s="112">
        <v>1.4743974886459057E-2</v>
      </c>
      <c r="G9" s="112">
        <v>1.4308668440167557E-2</v>
      </c>
      <c r="H9" s="112">
        <v>-4.3530644629150017E-4</v>
      </c>
      <c r="I9" s="113">
        <v>0.10499343873202813</v>
      </c>
      <c r="J9" s="112">
        <v>8.8048780660937732E-3</v>
      </c>
      <c r="K9" s="112">
        <v>6.3533965220364469E-3</v>
      </c>
      <c r="L9" s="112">
        <v>-2.4514815440573262E-3</v>
      </c>
      <c r="M9" s="113">
        <v>9.9673226268398765E-2</v>
      </c>
      <c r="N9" s="112">
        <v>2.1426227086323809E-3</v>
      </c>
      <c r="O9" s="112">
        <v>2.9334561678546654E-4</v>
      </c>
      <c r="P9" s="112">
        <v>-1.8492770918469145E-3</v>
      </c>
      <c r="Q9" s="113">
        <v>2.1188129725545086E-2</v>
      </c>
    </row>
    <row r="10" spans="1:17" x14ac:dyDescent="0.25">
      <c r="A10" s="111" t="s">
        <v>17</v>
      </c>
      <c r="B10" s="112">
        <v>0.14526668940362475</v>
      </c>
      <c r="C10" s="112">
        <v>0.15889696795514555</v>
      </c>
      <c r="D10" s="112">
        <v>1.3630278551520797E-2</v>
      </c>
      <c r="E10" s="113">
        <v>0.18396847691194967</v>
      </c>
      <c r="F10" s="112">
        <v>4.641239420566648E-2</v>
      </c>
      <c r="G10" s="112">
        <v>4.4889580777509444E-2</v>
      </c>
      <c r="H10" s="112">
        <v>-1.5228134281570355E-3</v>
      </c>
      <c r="I10" s="113">
        <v>0.32938854295058878</v>
      </c>
      <c r="J10" s="112">
        <v>3.0366737415091119E-2</v>
      </c>
      <c r="K10" s="112">
        <v>3.2568071142283321E-2</v>
      </c>
      <c r="L10" s="112">
        <v>2.201333727192202E-3</v>
      </c>
      <c r="M10" s="113">
        <v>0.51093375217979065</v>
      </c>
      <c r="N10" s="112">
        <v>2.2911706807716378E-3</v>
      </c>
      <c r="O10" s="112">
        <v>3.3824802733013683E-3</v>
      </c>
      <c r="P10" s="112">
        <v>1.0913095925297305E-3</v>
      </c>
      <c r="Q10" s="113">
        <v>0.24431396524741703</v>
      </c>
    </row>
    <row r="11" spans="1:17" x14ac:dyDescent="0.25">
      <c r="A11" s="111" t="s">
        <v>18</v>
      </c>
      <c r="B11" s="112">
        <v>7.3844045301314248E-2</v>
      </c>
      <c r="C11" s="112">
        <v>6.187267895227188E-2</v>
      </c>
      <c r="D11" s="112">
        <v>-1.1971366349042369E-2</v>
      </c>
      <c r="E11" s="113">
        <v>7.1635240469312564E-2</v>
      </c>
      <c r="F11" s="112">
        <v>3.2582577999501698E-2</v>
      </c>
      <c r="G11" s="112">
        <v>3.1139229023623489E-2</v>
      </c>
      <c r="H11" s="112">
        <v>-1.4433489758782087E-3</v>
      </c>
      <c r="I11" s="113">
        <v>0.2284918927519799</v>
      </c>
      <c r="J11" s="112">
        <v>1.7672932303555395E-2</v>
      </c>
      <c r="K11" s="112">
        <v>1.5917003082799627E-2</v>
      </c>
      <c r="L11" s="112">
        <v>-1.7559292207557677E-3</v>
      </c>
      <c r="M11" s="113">
        <v>0.24970880446136065</v>
      </c>
      <c r="N11" s="112">
        <v>2.672461122545862E-3</v>
      </c>
      <c r="O11" s="112">
        <v>2.7527569714523659E-3</v>
      </c>
      <c r="P11" s="112">
        <v>8.0295848906503878E-5</v>
      </c>
      <c r="Q11" s="113">
        <v>0.19882953238973031</v>
      </c>
    </row>
    <row r="12" spans="1:17" x14ac:dyDescent="0.25">
      <c r="A12" s="111" t="s">
        <v>19</v>
      </c>
      <c r="B12" s="112">
        <v>1.3450430225571828E-2</v>
      </c>
      <c r="C12" s="112">
        <v>1.3871143213172066E-2</v>
      </c>
      <c r="D12" s="112">
        <v>4.2071298760023787E-4</v>
      </c>
      <c r="E12" s="113">
        <v>1.605979725601275E-2</v>
      </c>
      <c r="F12" s="112">
        <v>1.7091327172078234E-3</v>
      </c>
      <c r="G12" s="112">
        <v>4.2019173244125692E-3</v>
      </c>
      <c r="H12" s="112">
        <v>2.4927846072047457E-3</v>
      </c>
      <c r="I12" s="113">
        <v>3.0832620869129062E-2</v>
      </c>
      <c r="J12" s="112">
        <v>4.3432102903093113E-4</v>
      </c>
      <c r="K12" s="112">
        <v>4.1576963288872301E-4</v>
      </c>
      <c r="L12" s="112">
        <v>-1.8551396142208127E-5</v>
      </c>
      <c r="M12" s="113">
        <v>6.5226687096752636E-3</v>
      </c>
      <c r="N12" s="112">
        <v>2.4700861521104574E-4</v>
      </c>
      <c r="O12" s="112">
        <v>2.7583112136672259E-4</v>
      </c>
      <c r="P12" s="112">
        <v>2.882250615567685E-5</v>
      </c>
      <c r="Q12" s="113">
        <v>1.9923071106035493E-2</v>
      </c>
    </row>
    <row r="13" spans="1:17" x14ac:dyDescent="0.25">
      <c r="A13" s="111" t="s">
        <v>20</v>
      </c>
      <c r="B13" s="112">
        <v>9.5865208747384148E-3</v>
      </c>
      <c r="C13" s="112">
        <v>1.5328004975465334E-2</v>
      </c>
      <c r="D13" s="112">
        <v>5.7414841007269197E-3</v>
      </c>
      <c r="E13" s="113">
        <v>1.7746529500998125E-2</v>
      </c>
      <c r="F13" s="112">
        <v>7.0129012875005956E-3</v>
      </c>
      <c r="G13" s="112">
        <v>4.6466648408056577E-3</v>
      </c>
      <c r="H13" s="112">
        <v>-2.3662364466949378E-3</v>
      </c>
      <c r="I13" s="113">
        <v>3.4096067171550518E-2</v>
      </c>
      <c r="J13" s="112">
        <v>8.1531714498623165E-4</v>
      </c>
      <c r="K13" s="112">
        <v>7.4073716541502195E-4</v>
      </c>
      <c r="L13" s="112">
        <v>-7.4579979571209702E-5</v>
      </c>
      <c r="M13" s="113">
        <v>1.1620817752794475E-2</v>
      </c>
      <c r="N13" s="112">
        <v>1.1019558660512118E-3</v>
      </c>
      <c r="O13" s="112">
        <v>1.0811962425214257E-3</v>
      </c>
      <c r="P13" s="112">
        <v>-2.0759623529786149E-5</v>
      </c>
      <c r="Q13" s="113">
        <v>7.8093978346605544E-2</v>
      </c>
    </row>
    <row r="14" spans="1:17" x14ac:dyDescent="0.25">
      <c r="A14" s="114" t="s">
        <v>21</v>
      </c>
      <c r="B14" s="112">
        <v>1.7305977260491111E-2</v>
      </c>
      <c r="C14" s="112">
        <v>1.3203480710507181E-2</v>
      </c>
      <c r="D14" s="112">
        <v>-4.1024965499839305E-3</v>
      </c>
      <c r="E14" s="113">
        <v>1.5286787831810571E-2</v>
      </c>
      <c r="F14" s="112">
        <v>7.4234165517656186E-4</v>
      </c>
      <c r="G14" s="112">
        <v>1.2236900603659177E-3</v>
      </c>
      <c r="H14" s="112">
        <v>4.8134840518935585E-4</v>
      </c>
      <c r="I14" s="113">
        <v>8.9791323292774724E-3</v>
      </c>
      <c r="J14" s="112">
        <v>2.0713612338858569E-4</v>
      </c>
      <c r="K14" s="112">
        <v>2.930439486779501E-4</v>
      </c>
      <c r="L14" s="112">
        <v>8.5907825289364411E-5</v>
      </c>
      <c r="M14" s="113">
        <v>4.5973261234134571E-3</v>
      </c>
      <c r="N14" s="112">
        <v>2.3997942212380355E-4</v>
      </c>
      <c r="O14" s="112">
        <v>2.5907966880816716E-4</v>
      </c>
      <c r="P14" s="112">
        <v>1.9100246684363613E-5</v>
      </c>
      <c r="Q14" s="113">
        <v>1.871312648919958E-2</v>
      </c>
    </row>
    <row r="15" spans="1:17" x14ac:dyDescent="0.25">
      <c r="A15" s="76"/>
      <c r="B15" s="94">
        <v>0.85671642602443443</v>
      </c>
      <c r="C15" s="94">
        <v>0.86371845123877522</v>
      </c>
      <c r="D15" s="77"/>
      <c r="E15" s="113">
        <v>1</v>
      </c>
      <c r="F15" s="94">
        <v>0.14328357397556568</v>
      </c>
      <c r="G15" s="94">
        <v>0.13628154876122478</v>
      </c>
      <c r="H15" s="77"/>
      <c r="I15" s="113">
        <v>1</v>
      </c>
      <c r="J15" s="94">
        <v>7.0729576051878504E-2</v>
      </c>
      <c r="K15" s="94">
        <v>6.3742258176013117E-2</v>
      </c>
      <c r="L15" s="115"/>
      <c r="M15" s="113">
        <v>0.99999999999999989</v>
      </c>
      <c r="N15" s="94">
        <v>1.4158612772469749E-2</v>
      </c>
      <c r="O15" s="94">
        <v>1.3844809361904166E-2</v>
      </c>
      <c r="P15" s="77"/>
      <c r="Q15" s="113">
        <v>1</v>
      </c>
    </row>
    <row r="16" spans="1:17" x14ac:dyDescent="0.25">
      <c r="A16" s="76"/>
      <c r="B16" s="77"/>
      <c r="C16" s="116"/>
      <c r="D16" s="77"/>
      <c r="E16" s="77"/>
      <c r="F16" s="77"/>
      <c r="G16" s="116"/>
      <c r="H16" s="77"/>
      <c r="I16" s="77"/>
      <c r="J16" s="77"/>
      <c r="K16" s="116"/>
      <c r="L16" s="115"/>
      <c r="M16" s="117"/>
      <c r="N16" s="77"/>
      <c r="O16" s="116"/>
      <c r="P16" s="77"/>
      <c r="Q16" s="77"/>
    </row>
    <row r="17" spans="1:23" ht="15" customHeight="1" x14ac:dyDescent="0.25">
      <c r="A17" s="149" t="s">
        <v>54</v>
      </c>
      <c r="B17" s="151" t="s">
        <v>38</v>
      </c>
      <c r="C17" s="151"/>
      <c r="D17" s="151"/>
      <c r="E17" s="151"/>
      <c r="F17" s="152" t="s">
        <v>39</v>
      </c>
      <c r="G17" s="151"/>
      <c r="H17" s="151"/>
      <c r="I17" s="151"/>
      <c r="J17" s="153" t="s">
        <v>40</v>
      </c>
      <c r="K17" s="154"/>
      <c r="L17" s="154"/>
      <c r="M17" s="155"/>
      <c r="N17" s="151" t="s">
        <v>41</v>
      </c>
      <c r="O17" s="151"/>
      <c r="P17" s="151"/>
      <c r="Q17" s="151"/>
    </row>
    <row r="18" spans="1:23" ht="15" customHeight="1" x14ac:dyDescent="0.25">
      <c r="A18" s="150"/>
      <c r="B18" s="86" t="s">
        <v>47</v>
      </c>
      <c r="C18" s="86" t="s">
        <v>48</v>
      </c>
      <c r="D18" s="87" t="s">
        <v>49</v>
      </c>
      <c r="E18" s="86" t="s">
        <v>50</v>
      </c>
      <c r="F18" s="86" t="s">
        <v>47</v>
      </c>
      <c r="G18" s="86" t="s">
        <v>48</v>
      </c>
      <c r="H18" s="87" t="s">
        <v>49</v>
      </c>
      <c r="I18" s="86" t="s">
        <v>50</v>
      </c>
      <c r="J18" s="86" t="s">
        <v>47</v>
      </c>
      <c r="K18" s="86" t="s">
        <v>48</v>
      </c>
      <c r="L18" s="87" t="s">
        <v>49</v>
      </c>
      <c r="M18" s="86" t="s">
        <v>50</v>
      </c>
      <c r="N18" s="86" t="s">
        <v>47</v>
      </c>
      <c r="O18" s="86" t="s">
        <v>48</v>
      </c>
      <c r="P18" s="87" t="s">
        <v>49</v>
      </c>
      <c r="Q18" s="86" t="s">
        <v>50</v>
      </c>
      <c r="V18" s="118"/>
      <c r="W18" s="118"/>
    </row>
    <row r="19" spans="1:23" ht="15" customHeight="1" x14ac:dyDescent="0.25">
      <c r="A19" s="119" t="s">
        <v>43</v>
      </c>
      <c r="B19" s="120"/>
      <c r="C19" s="120"/>
      <c r="D19" s="120"/>
      <c r="E19" s="121"/>
      <c r="F19" s="120"/>
      <c r="G19" s="120"/>
      <c r="H19" s="120"/>
      <c r="I19" s="121"/>
      <c r="J19" s="120"/>
      <c r="K19" s="120"/>
      <c r="L19" s="122"/>
      <c r="M19" s="121"/>
      <c r="N19" s="120"/>
      <c r="O19" s="120"/>
      <c r="P19" s="120"/>
      <c r="Q19" s="121"/>
      <c r="V19" s="118"/>
      <c r="W19" s="118"/>
    </row>
    <row r="20" spans="1:23" x14ac:dyDescent="0.25">
      <c r="A20" s="123" t="s">
        <v>12</v>
      </c>
      <c r="B20" s="124">
        <v>2.6974452239759576E-2</v>
      </c>
      <c r="C20" s="124">
        <v>2.7680674304026865E-2</v>
      </c>
      <c r="D20" s="124">
        <v>7.0622206426728881E-4</v>
      </c>
      <c r="E20" s="125">
        <v>6.6384254658926473E-2</v>
      </c>
      <c r="F20" s="124">
        <v>8.6349602872739004E-2</v>
      </c>
      <c r="G20" s="124">
        <v>8.3446680986021662E-2</v>
      </c>
      <c r="H20" s="124">
        <v>-2.9029218867173412E-3</v>
      </c>
      <c r="I20" s="125">
        <v>0.14312747477681326</v>
      </c>
      <c r="J20" s="126">
        <v>0</v>
      </c>
      <c r="K20" s="126">
        <v>0</v>
      </c>
      <c r="L20" s="126">
        <v>0</v>
      </c>
      <c r="M20" s="127">
        <v>0</v>
      </c>
      <c r="N20" s="126">
        <v>0</v>
      </c>
      <c r="O20" s="126">
        <v>0</v>
      </c>
      <c r="P20" s="126">
        <v>0</v>
      </c>
      <c r="Q20" s="127">
        <v>0</v>
      </c>
      <c r="V20" s="118"/>
      <c r="W20" s="118"/>
    </row>
    <row r="21" spans="1:23" x14ac:dyDescent="0.25">
      <c r="A21" s="123" t="s">
        <v>13</v>
      </c>
      <c r="B21" s="124">
        <v>4.1670090108440201E-2</v>
      </c>
      <c r="C21" s="124">
        <v>5.40270636180274E-2</v>
      </c>
      <c r="D21" s="124">
        <v>1.2356973509587199E-2</v>
      </c>
      <c r="E21" s="125">
        <v>0.1295686048071234</v>
      </c>
      <c r="F21" s="124">
        <v>1.7635993627200711E-2</v>
      </c>
      <c r="G21" s="124">
        <v>2.2846844280815862E-2</v>
      </c>
      <c r="H21" s="124">
        <v>5.2108506536151511E-3</v>
      </c>
      <c r="I21" s="125">
        <v>3.9186832716330791E-2</v>
      </c>
      <c r="J21" s="126">
        <v>0</v>
      </c>
      <c r="K21" s="126">
        <v>0</v>
      </c>
      <c r="L21" s="126">
        <v>0</v>
      </c>
      <c r="M21" s="127">
        <v>0</v>
      </c>
      <c r="N21" s="126">
        <v>0</v>
      </c>
      <c r="O21" s="126">
        <v>0</v>
      </c>
      <c r="P21" s="126">
        <v>0</v>
      </c>
      <c r="Q21" s="127">
        <v>0</v>
      </c>
      <c r="V21" s="118"/>
      <c r="W21" s="118"/>
    </row>
    <row r="22" spans="1:23" x14ac:dyDescent="0.25">
      <c r="A22" s="123" t="s">
        <v>14</v>
      </c>
      <c r="B22" s="124">
        <v>0.12276602158727123</v>
      </c>
      <c r="C22" s="124">
        <v>0.15831039028494256</v>
      </c>
      <c r="D22" s="124">
        <v>3.554436869767133E-2</v>
      </c>
      <c r="E22" s="125">
        <v>0.37966261762275122</v>
      </c>
      <c r="F22" s="124">
        <v>0.126267051098369</v>
      </c>
      <c r="G22" s="124">
        <v>8.8575242721597197E-2</v>
      </c>
      <c r="H22" s="124">
        <v>-3.7691808376771802E-2</v>
      </c>
      <c r="I22" s="125">
        <v>0.15192396712110287</v>
      </c>
      <c r="J22" s="124">
        <v>1.5204113767940328E-2</v>
      </c>
      <c r="K22" s="124">
        <v>1.7951004515177085E-2</v>
      </c>
      <c r="L22" s="124">
        <v>2.7468907472367569E-3</v>
      </c>
      <c r="M22" s="125">
        <v>0.11702065417374842</v>
      </c>
      <c r="N22" s="124">
        <v>4.6755551977871367E-2</v>
      </c>
      <c r="O22" s="124">
        <v>1.6856302620894426E-2</v>
      </c>
      <c r="P22" s="124">
        <v>-2.989924935697694E-2</v>
      </c>
      <c r="Q22" s="125">
        <v>7.8731148471281376E-2</v>
      </c>
      <c r="V22" s="118"/>
      <c r="W22" s="118"/>
    </row>
    <row r="23" spans="1:23" x14ac:dyDescent="0.25">
      <c r="A23" s="123" t="s">
        <v>15</v>
      </c>
      <c r="B23" s="124">
        <v>3.0066407433359043E-2</v>
      </c>
      <c r="C23" s="124">
        <v>2.7048078504630611E-2</v>
      </c>
      <c r="D23" s="124">
        <v>-3.0183289287284316E-3</v>
      </c>
      <c r="E23" s="125">
        <v>6.4867152865016098E-2</v>
      </c>
      <c r="F23" s="124">
        <v>0.12701332132869025</v>
      </c>
      <c r="G23" s="124">
        <v>0.11435931641676407</v>
      </c>
      <c r="H23" s="124">
        <v>-1.2654004911926184E-2</v>
      </c>
      <c r="I23" s="125">
        <v>0.19614872613898016</v>
      </c>
      <c r="J23" s="124">
        <v>3.5467830936517161E-2</v>
      </c>
      <c r="K23" s="124">
        <v>2.753414290909138E-2</v>
      </c>
      <c r="L23" s="124">
        <v>-7.9336880274257816E-3</v>
      </c>
      <c r="M23" s="125">
        <v>0.17949209542068706</v>
      </c>
      <c r="N23" s="124">
        <v>8.2377867843839853E-2</v>
      </c>
      <c r="O23" s="124">
        <v>8.1199384130512697E-2</v>
      </c>
      <c r="P23" s="124">
        <v>-1.1784837133271553E-3</v>
      </c>
      <c r="Q23" s="125">
        <v>0.37925996652620514</v>
      </c>
      <c r="V23" s="118"/>
      <c r="W23" s="118"/>
    </row>
    <row r="24" spans="1:23" x14ac:dyDescent="0.25">
      <c r="A24" s="123" t="s">
        <v>16</v>
      </c>
      <c r="B24" s="124">
        <v>8.4949731173656701E-2</v>
      </c>
      <c r="C24" s="124">
        <v>8.4734273233394539E-2</v>
      </c>
      <c r="D24" s="124">
        <v>-2.1545794026216203E-4</v>
      </c>
      <c r="E24" s="125">
        <v>0.20321114691365796</v>
      </c>
      <c r="F24" s="124">
        <v>0.11747602255909095</v>
      </c>
      <c r="G24" s="124">
        <v>5.7338057496605123E-2</v>
      </c>
      <c r="H24" s="124">
        <v>-6.0137965062485831E-2</v>
      </c>
      <c r="I24" s="125">
        <v>9.8346049011482348E-2</v>
      </c>
      <c r="J24" s="124">
        <v>8.1475152027635042E-2</v>
      </c>
      <c r="K24" s="124">
        <v>6.1703031560622398E-3</v>
      </c>
      <c r="L24" s="124">
        <v>-7.5304848871572808E-2</v>
      </c>
      <c r="M24" s="125">
        <v>4.0223537973168674E-2</v>
      </c>
      <c r="N24" s="124">
        <v>3.3488085849228549E-2</v>
      </c>
      <c r="O24" s="124">
        <v>4.656950199909099E-2</v>
      </c>
      <c r="P24" s="124">
        <v>1.308141614986244E-2</v>
      </c>
      <c r="Q24" s="125">
        <v>0.21751332178738009</v>
      </c>
      <c r="V24" s="118"/>
      <c r="W24" s="118"/>
    </row>
    <row r="25" spans="1:23" x14ac:dyDescent="0.25">
      <c r="A25" s="123" t="s">
        <v>17</v>
      </c>
      <c r="B25" s="124">
        <v>2.8202119114465452E-2</v>
      </c>
      <c r="C25" s="124">
        <v>3.6200338197871523E-2</v>
      </c>
      <c r="D25" s="124">
        <v>7.9982190834060711E-3</v>
      </c>
      <c r="E25" s="125">
        <v>8.6816254664618814E-2</v>
      </c>
      <c r="F25" s="124">
        <v>6.3903268166415922E-2</v>
      </c>
      <c r="G25" s="124">
        <v>0.10387796393681015</v>
      </c>
      <c r="H25" s="124">
        <v>3.9974695770394225E-2</v>
      </c>
      <c r="I25" s="125">
        <v>0.17817114458660194</v>
      </c>
      <c r="J25" s="124">
        <v>1.0832885742598438E-2</v>
      </c>
      <c r="K25" s="124">
        <v>7.6347455570038095E-2</v>
      </c>
      <c r="L25" s="124">
        <v>6.5514569827439653E-2</v>
      </c>
      <c r="M25" s="125">
        <v>0.49770079372178883</v>
      </c>
      <c r="N25" s="124">
        <v>2.4905478788046494E-2</v>
      </c>
      <c r="O25" s="124">
        <v>1.445861730513151E-2</v>
      </c>
      <c r="P25" s="124">
        <v>-1.0446861482914984E-2</v>
      </c>
      <c r="Q25" s="125">
        <v>6.7532220519623334E-2</v>
      </c>
      <c r="V25" s="118"/>
      <c r="W25" s="118"/>
    </row>
    <row r="26" spans="1:23" x14ac:dyDescent="0.25">
      <c r="A26" s="123" t="s">
        <v>18</v>
      </c>
      <c r="B26" s="124">
        <v>1.5161534229195483E-2</v>
      </c>
      <c r="C26" s="124">
        <v>1.4829563144702441E-2</v>
      </c>
      <c r="D26" s="124">
        <v>-3.3197108449304139E-4</v>
      </c>
      <c r="E26" s="125">
        <v>3.5564505599321471E-2</v>
      </c>
      <c r="F26" s="124">
        <v>5.5430938781166436E-2</v>
      </c>
      <c r="G26" s="124">
        <v>5.5919362115570651E-2</v>
      </c>
      <c r="H26" s="124">
        <v>4.8842333440421437E-4</v>
      </c>
      <c r="I26" s="125">
        <v>9.5912707325921387E-2</v>
      </c>
      <c r="J26" s="124">
        <v>2.408192909948197E-2</v>
      </c>
      <c r="K26" s="124">
        <v>4.1272453265997879E-3</v>
      </c>
      <c r="L26" s="124">
        <v>-1.9954683772882183E-2</v>
      </c>
      <c r="M26" s="125">
        <v>2.6905065265061499E-2</v>
      </c>
      <c r="N26" s="124">
        <v>1.9879317527310369E-2</v>
      </c>
      <c r="O26" s="124">
        <v>2.4885822521960699E-2</v>
      </c>
      <c r="P26" s="124">
        <v>5.0065049946503293E-3</v>
      </c>
      <c r="Q26" s="125">
        <v>0.11623482514948359</v>
      </c>
      <c r="V26" s="118"/>
      <c r="W26" s="118"/>
    </row>
    <row r="27" spans="1:23" x14ac:dyDescent="0.25">
      <c r="A27" s="123" t="s">
        <v>19</v>
      </c>
      <c r="B27" s="124">
        <v>8.8261723809875056E-3</v>
      </c>
      <c r="C27" s="124">
        <v>5.6565717253747238E-3</v>
      </c>
      <c r="D27" s="124">
        <v>-3.1696006556127818E-3</v>
      </c>
      <c r="E27" s="125">
        <v>1.3565684628539977E-2</v>
      </c>
      <c r="F27" s="124">
        <v>3.1439162884048667E-2</v>
      </c>
      <c r="G27" s="124">
        <v>2.3238855630972305E-2</v>
      </c>
      <c r="H27" s="124">
        <v>-8.2003072530763624E-3</v>
      </c>
      <c r="I27" s="125">
        <v>3.9859209304216173E-2</v>
      </c>
      <c r="J27" s="124">
        <v>7.7482922589991639E-4</v>
      </c>
      <c r="K27" s="124">
        <v>1.927853964089609E-2</v>
      </c>
      <c r="L27" s="124">
        <v>1.8503710414996172E-2</v>
      </c>
      <c r="M27" s="125">
        <v>0.12567471187391355</v>
      </c>
      <c r="N27" s="124">
        <v>2.9327054990826901E-2</v>
      </c>
      <c r="O27" s="124">
        <v>1.8859195049011617E-3</v>
      </c>
      <c r="P27" s="124">
        <v>-2.7441135485925739E-2</v>
      </c>
      <c r="Q27" s="125">
        <v>8.8086107543660225E-3</v>
      </c>
      <c r="V27" s="118"/>
      <c r="W27" s="118"/>
    </row>
    <row r="28" spans="1:23" x14ac:dyDescent="0.25">
      <c r="A28" s="123" t="s">
        <v>20</v>
      </c>
      <c r="B28" s="124">
        <v>5.8728688913113067E-3</v>
      </c>
      <c r="C28" s="124">
        <v>6.4222362782583343E-3</v>
      </c>
      <c r="D28" s="124">
        <v>5.4936738694702763E-4</v>
      </c>
      <c r="E28" s="125">
        <v>1.5401914125830236E-2</v>
      </c>
      <c r="F28" s="124">
        <v>5.1528270649605799E-3</v>
      </c>
      <c r="G28" s="124">
        <v>3.0739549624575882E-2</v>
      </c>
      <c r="H28" s="124">
        <v>2.5586722559615301E-2</v>
      </c>
      <c r="I28" s="125">
        <v>5.2724375152549005E-2</v>
      </c>
      <c r="J28" s="124">
        <v>8.4308226585147255E-4</v>
      </c>
      <c r="K28" s="124">
        <v>1.3919926211373483E-3</v>
      </c>
      <c r="L28" s="124">
        <v>5.489103552858757E-4</v>
      </c>
      <c r="M28" s="125">
        <v>9.0742491314512556E-3</v>
      </c>
      <c r="N28" s="124">
        <v>1.1556035024426635E-3</v>
      </c>
      <c r="O28" s="124">
        <v>2.6375799437053898E-2</v>
      </c>
      <c r="P28" s="124">
        <v>2.5220195934611236E-2</v>
      </c>
      <c r="Q28" s="125">
        <v>0.12319409708231983</v>
      </c>
    </row>
    <row r="29" spans="1:23" x14ac:dyDescent="0.25">
      <c r="A29" s="128" t="s">
        <v>21</v>
      </c>
      <c r="B29" s="124">
        <v>2.1296428205589105E-3</v>
      </c>
      <c r="C29" s="124">
        <v>2.0673128363690105E-3</v>
      </c>
      <c r="D29" s="124">
        <v>-6.2329984189900007E-5</v>
      </c>
      <c r="E29" s="125">
        <v>4.9578641142142745E-3</v>
      </c>
      <c r="F29" s="124">
        <v>2.7127716383130471E-3</v>
      </c>
      <c r="G29" s="124">
        <v>2.6816246626690408E-3</v>
      </c>
      <c r="H29" s="124">
        <v>-3.1146975644006248E-5</v>
      </c>
      <c r="I29" s="125">
        <v>4.5995138660018973E-3</v>
      </c>
      <c r="J29" s="124">
        <v>4.3419291594114668E-4</v>
      </c>
      <c r="K29" s="124">
        <v>5.9962530835661022E-4</v>
      </c>
      <c r="L29" s="124">
        <v>1.6543239241546354E-4</v>
      </c>
      <c r="M29" s="125">
        <v>3.9088924401807458E-3</v>
      </c>
      <c r="N29" s="124">
        <v>1.9970950470378124E-3</v>
      </c>
      <c r="O29" s="124">
        <v>1.8681918393027906E-3</v>
      </c>
      <c r="P29" s="124">
        <v>-1.2890320773502177E-4</v>
      </c>
      <c r="Q29" s="125">
        <v>8.7258097093406151E-3</v>
      </c>
    </row>
    <row r="30" spans="1:23" x14ac:dyDescent="0.25">
      <c r="A30" s="129"/>
      <c r="B30" s="94">
        <v>0.36661903997900536</v>
      </c>
      <c r="C30" s="94">
        <v>0.41697650212759807</v>
      </c>
      <c r="D30" s="130"/>
      <c r="E30" s="125">
        <v>1</v>
      </c>
      <c r="F30" s="94">
        <v>0.63338096002099464</v>
      </c>
      <c r="G30" s="94">
        <v>0.58302349787240204</v>
      </c>
      <c r="H30" s="130"/>
      <c r="I30" s="125">
        <v>0.99999999999999978</v>
      </c>
      <c r="J30" s="94">
        <v>0.16911401598186548</v>
      </c>
      <c r="K30" s="94">
        <v>0.15340030904735863</v>
      </c>
      <c r="L30" s="131"/>
      <c r="M30" s="125">
        <v>1</v>
      </c>
      <c r="N30" s="94">
        <v>0.23988605552660405</v>
      </c>
      <c r="O30" s="94">
        <v>0.21409953935884818</v>
      </c>
      <c r="P30" s="130"/>
      <c r="Q30" s="125">
        <v>1</v>
      </c>
      <c r="V30" s="75"/>
    </row>
    <row r="31" spans="1:23" x14ac:dyDescent="0.25">
      <c r="A31" s="76"/>
      <c r="B31" s="77"/>
      <c r="C31" s="116"/>
      <c r="D31" s="77"/>
      <c r="E31" s="77"/>
      <c r="F31" s="77"/>
      <c r="G31" s="116"/>
      <c r="H31" s="77"/>
      <c r="I31" s="77"/>
      <c r="J31" s="77"/>
      <c r="K31" s="116"/>
      <c r="L31" s="115"/>
      <c r="M31" s="117"/>
      <c r="N31" s="77"/>
      <c r="O31" s="116"/>
      <c r="P31" s="77"/>
      <c r="Q31" s="77"/>
    </row>
    <row r="32" spans="1:23" ht="15" customHeight="1" x14ac:dyDescent="0.25">
      <c r="A32" s="149" t="s">
        <v>55</v>
      </c>
      <c r="B32" s="151" t="s">
        <v>38</v>
      </c>
      <c r="C32" s="151"/>
      <c r="D32" s="151"/>
      <c r="E32" s="151"/>
      <c r="F32" s="152" t="s">
        <v>39</v>
      </c>
      <c r="G32" s="151"/>
      <c r="H32" s="151"/>
      <c r="I32" s="151"/>
      <c r="J32" s="153" t="s">
        <v>40</v>
      </c>
      <c r="K32" s="154"/>
      <c r="L32" s="154"/>
      <c r="M32" s="155"/>
      <c r="N32" s="151" t="s">
        <v>41</v>
      </c>
      <c r="O32" s="151"/>
      <c r="P32" s="151"/>
      <c r="Q32" s="151"/>
    </row>
    <row r="33" spans="1:17" s="105" customFormat="1" x14ac:dyDescent="0.2">
      <c r="A33" s="150"/>
      <c r="B33" s="86" t="s">
        <v>47</v>
      </c>
      <c r="C33" s="86" t="s">
        <v>48</v>
      </c>
      <c r="D33" s="87" t="s">
        <v>49</v>
      </c>
      <c r="E33" s="86" t="s">
        <v>50</v>
      </c>
      <c r="F33" s="86" t="s">
        <v>47</v>
      </c>
      <c r="G33" s="86" t="s">
        <v>48</v>
      </c>
      <c r="H33" s="87" t="s">
        <v>49</v>
      </c>
      <c r="I33" s="86" t="s">
        <v>50</v>
      </c>
      <c r="J33" s="86" t="s">
        <v>47</v>
      </c>
      <c r="K33" s="86" t="s">
        <v>48</v>
      </c>
      <c r="L33" s="87" t="s">
        <v>49</v>
      </c>
      <c r="M33" s="86" t="s">
        <v>50</v>
      </c>
      <c r="N33" s="86" t="s">
        <v>47</v>
      </c>
      <c r="O33" s="86" t="s">
        <v>48</v>
      </c>
      <c r="P33" s="87" t="s">
        <v>49</v>
      </c>
      <c r="Q33" s="86" t="s">
        <v>50</v>
      </c>
    </row>
    <row r="34" spans="1:17" x14ac:dyDescent="0.25">
      <c r="A34" s="132" t="s">
        <v>45</v>
      </c>
      <c r="B34" s="133"/>
      <c r="C34" s="133"/>
      <c r="D34" s="133"/>
      <c r="E34" s="108"/>
      <c r="F34" s="133"/>
      <c r="G34" s="133"/>
      <c r="H34" s="133"/>
      <c r="I34" s="108"/>
      <c r="J34" s="133"/>
      <c r="K34" s="133"/>
      <c r="L34" s="134"/>
      <c r="M34" s="110"/>
      <c r="N34" s="133"/>
      <c r="O34" s="133"/>
      <c r="P34" s="133"/>
      <c r="Q34" s="108"/>
    </row>
    <row r="35" spans="1:17" x14ac:dyDescent="0.25">
      <c r="A35" s="103" t="s">
        <v>12</v>
      </c>
      <c r="B35" s="104">
        <v>7.5428758356845413E-2</v>
      </c>
      <c r="C35" s="104">
        <v>7.8950258597168865E-2</v>
      </c>
      <c r="D35" s="104">
        <v>3.5215002403234524E-3</v>
      </c>
      <c r="E35" s="113">
        <v>0.11974089703529514</v>
      </c>
      <c r="F35" s="104">
        <v>1.4758800824860697E-6</v>
      </c>
      <c r="G35" s="104">
        <v>6.1063994978238656E-6</v>
      </c>
      <c r="H35" s="104">
        <v>4.6305194153377957E-6</v>
      </c>
      <c r="I35" s="113">
        <v>1.7925332417496065E-5</v>
      </c>
      <c r="J35" s="104">
        <v>0</v>
      </c>
      <c r="K35" s="104">
        <v>0</v>
      </c>
      <c r="L35" s="104">
        <v>0</v>
      </c>
      <c r="M35" s="113">
        <v>0</v>
      </c>
      <c r="N35" s="104">
        <v>0</v>
      </c>
      <c r="O35" s="104">
        <v>0</v>
      </c>
      <c r="P35" s="104">
        <v>0</v>
      </c>
      <c r="Q35" s="113">
        <v>0</v>
      </c>
    </row>
    <row r="36" spans="1:17" x14ac:dyDescent="0.25">
      <c r="A36" s="103" t="s">
        <v>13</v>
      </c>
      <c r="B36" s="104">
        <v>5.4965941462602377E-2</v>
      </c>
      <c r="C36" s="104">
        <v>7.2315080302250825E-2</v>
      </c>
      <c r="D36" s="104">
        <v>1.7349138839648448E-2</v>
      </c>
      <c r="E36" s="113">
        <v>0.10967757089628366</v>
      </c>
      <c r="F36" s="104">
        <v>0</v>
      </c>
      <c r="G36" s="104">
        <v>0</v>
      </c>
      <c r="H36" s="104">
        <v>0</v>
      </c>
      <c r="I36" s="113">
        <v>0</v>
      </c>
      <c r="J36" s="104">
        <v>5.2089885264214227E-7</v>
      </c>
      <c r="K36" s="104">
        <v>0</v>
      </c>
      <c r="L36" s="104">
        <v>0</v>
      </c>
      <c r="M36" s="113">
        <v>0</v>
      </c>
      <c r="N36" s="104">
        <v>0</v>
      </c>
      <c r="O36" s="104">
        <v>0</v>
      </c>
      <c r="P36" s="104">
        <v>0</v>
      </c>
      <c r="Q36" s="113">
        <v>0</v>
      </c>
    </row>
    <row r="37" spans="1:17" x14ac:dyDescent="0.25">
      <c r="A37" s="103" t="s">
        <v>14</v>
      </c>
      <c r="B37" s="104">
        <v>0.38779869099854664</v>
      </c>
      <c r="C37" s="104">
        <v>0.3971730556272639</v>
      </c>
      <c r="D37" s="104">
        <v>9.3743646287172688E-3</v>
      </c>
      <c r="E37" s="113">
        <v>0.60237748177259509</v>
      </c>
      <c r="F37" s="104">
        <v>8.408522912300341E-3</v>
      </c>
      <c r="G37" s="104">
        <v>2.7085864207303939E-2</v>
      </c>
      <c r="H37" s="104">
        <v>1.8677341295003598E-2</v>
      </c>
      <c r="I37" s="113">
        <v>7.9510539705780342E-2</v>
      </c>
      <c r="J37" s="104">
        <v>4.5144567228985673E-6</v>
      </c>
      <c r="K37" s="104">
        <v>8.8498543446722675E-8</v>
      </c>
      <c r="L37" s="104">
        <v>-4.4259581794518443E-6</v>
      </c>
      <c r="M37" s="113">
        <v>3.9574213126133309E-7</v>
      </c>
      <c r="N37" s="104">
        <v>3.329672282564014E-3</v>
      </c>
      <c r="O37" s="104">
        <v>3.6957876728785856E-3</v>
      </c>
      <c r="P37" s="104">
        <v>3.6611539031457165E-4</v>
      </c>
      <c r="Q37" s="113">
        <v>0.21769909659123488</v>
      </c>
    </row>
    <row r="38" spans="1:17" x14ac:dyDescent="0.25">
      <c r="A38" s="103" t="s">
        <v>15</v>
      </c>
      <c r="B38" s="104">
        <v>8.5701144180374778E-2</v>
      </c>
      <c r="C38" s="104">
        <v>0.10403481674296863</v>
      </c>
      <c r="D38" s="104">
        <v>1.8333672562593856E-2</v>
      </c>
      <c r="E38" s="113">
        <v>0.15778570584887633</v>
      </c>
      <c r="F38" s="104">
        <v>0.27107150890767429</v>
      </c>
      <c r="G38" s="104">
        <v>9.4303516905567E-2</v>
      </c>
      <c r="H38" s="104">
        <v>-0.1767679920021073</v>
      </c>
      <c r="I38" s="113">
        <v>0.27682792278390289</v>
      </c>
      <c r="J38" s="104">
        <v>0.23337596890442211</v>
      </c>
      <c r="K38" s="104">
        <v>7.0515550919805187E-2</v>
      </c>
      <c r="L38" s="104">
        <v>-0.16286041798461692</v>
      </c>
      <c r="M38" s="113">
        <v>0.31532693444689897</v>
      </c>
      <c r="N38" s="104">
        <v>1.0733207675166782E-2</v>
      </c>
      <c r="O38" s="104">
        <v>1.0520529847859499E-2</v>
      </c>
      <c r="P38" s="104">
        <v>-2.126778273072831E-4</v>
      </c>
      <c r="Q38" s="113">
        <v>0.61970817759567109</v>
      </c>
    </row>
    <row r="39" spans="1:17" x14ac:dyDescent="0.25">
      <c r="A39" s="103" t="s">
        <v>16</v>
      </c>
      <c r="B39" s="104">
        <v>2.390838917151993E-3</v>
      </c>
      <c r="C39" s="104">
        <v>2.5413241736160883E-3</v>
      </c>
      <c r="D39" s="104">
        <v>1.504852564640953E-4</v>
      </c>
      <c r="E39" s="113">
        <v>3.8543310891344272E-3</v>
      </c>
      <c r="F39" s="104">
        <v>6.5397895967991129E-2</v>
      </c>
      <c r="G39" s="104">
        <v>0.17182160357413756</v>
      </c>
      <c r="H39" s="104">
        <v>0.10642370760614643</v>
      </c>
      <c r="I39" s="113">
        <v>0.50438222420122514</v>
      </c>
      <c r="J39" s="104">
        <v>2.8504887463709633E-2</v>
      </c>
      <c r="K39" s="104">
        <v>0.14932084890280831</v>
      </c>
      <c r="L39" s="104">
        <v>0.12081596143909867</v>
      </c>
      <c r="M39" s="113">
        <v>0.66772343007117818</v>
      </c>
      <c r="N39" s="104">
        <v>6.139661143142051E-4</v>
      </c>
      <c r="O39" s="104">
        <v>8.0657572497343038E-4</v>
      </c>
      <c r="P39" s="104">
        <v>1.9260961065922528E-4</v>
      </c>
      <c r="Q39" s="113">
        <v>4.7511064541857578E-2</v>
      </c>
    </row>
    <row r="40" spans="1:17" x14ac:dyDescent="0.25">
      <c r="A40" s="103" t="s">
        <v>17</v>
      </c>
      <c r="B40" s="104">
        <v>9.6123201607563335E-4</v>
      </c>
      <c r="C40" s="104">
        <v>1.0435748243237538E-3</v>
      </c>
      <c r="D40" s="104">
        <v>8.2342808248120456E-5</v>
      </c>
      <c r="E40" s="113">
        <v>1.5827508080189848E-3</v>
      </c>
      <c r="F40" s="104">
        <v>2.6137836260828298E-2</v>
      </c>
      <c r="G40" s="104">
        <v>2.1094601314504267E-2</v>
      </c>
      <c r="H40" s="104">
        <v>-5.0432349463240302E-3</v>
      </c>
      <c r="I40" s="113">
        <v>6.192319072995333E-2</v>
      </c>
      <c r="J40" s="104">
        <v>4.0233359213324672E-3</v>
      </c>
      <c r="K40" s="104">
        <v>2.544598619723617E-3</v>
      </c>
      <c r="L40" s="104">
        <v>-1.4787373016088502E-3</v>
      </c>
      <c r="M40" s="113">
        <v>1.137877350015711E-2</v>
      </c>
      <c r="N40" s="104">
        <v>1.0705339586550427E-3</v>
      </c>
      <c r="O40" s="104">
        <v>8.6958668790749702E-4</v>
      </c>
      <c r="P40" s="104">
        <v>-2.0094727074754573E-4</v>
      </c>
      <c r="Q40" s="113">
        <v>5.1222703553685828E-2</v>
      </c>
    </row>
    <row r="41" spans="1:17" x14ac:dyDescent="0.25">
      <c r="A41" s="103" t="s">
        <v>18</v>
      </c>
      <c r="B41" s="104">
        <v>1.3073693036563369E-3</v>
      </c>
      <c r="C41" s="104">
        <v>1.6883752118765753E-3</v>
      </c>
      <c r="D41" s="104">
        <v>3.810059082202384E-4</v>
      </c>
      <c r="E41" s="113">
        <v>2.5606953795273232E-3</v>
      </c>
      <c r="F41" s="104">
        <v>1.0472845065321153E-2</v>
      </c>
      <c r="G41" s="104">
        <v>1.6463561034480712E-2</v>
      </c>
      <c r="H41" s="104">
        <v>5.9907159691595588E-3</v>
      </c>
      <c r="I41" s="113">
        <v>4.8328774496980101E-2</v>
      </c>
      <c r="J41" s="104">
        <v>6.6258334056080504E-4</v>
      </c>
      <c r="K41" s="104">
        <v>4.1824411632921136E-4</v>
      </c>
      <c r="L41" s="104">
        <v>-2.4433922423159368E-4</v>
      </c>
      <c r="M41" s="113">
        <v>1.8702773123410602E-3</v>
      </c>
      <c r="N41" s="104">
        <v>5.4442611748647908E-4</v>
      </c>
      <c r="O41" s="104">
        <v>4.2231504932776056E-4</v>
      </c>
      <c r="P41" s="104">
        <v>-1.2211106815871852E-4</v>
      </c>
      <c r="Q41" s="113">
        <v>2.4876322141073551E-2</v>
      </c>
    </row>
    <row r="42" spans="1:17" x14ac:dyDescent="0.25">
      <c r="A42" s="103" t="s">
        <v>19</v>
      </c>
      <c r="B42" s="104">
        <v>1.3967902733599046E-3</v>
      </c>
      <c r="C42" s="104">
        <v>1.0598585563179508E-3</v>
      </c>
      <c r="D42" s="104">
        <v>-3.3693171704195376E-4</v>
      </c>
      <c r="E42" s="113">
        <v>1.6074477337886162E-3</v>
      </c>
      <c r="F42" s="104">
        <v>4.2964605530678305E-3</v>
      </c>
      <c r="G42" s="104">
        <v>4.7779478621451108E-3</v>
      </c>
      <c r="H42" s="104">
        <v>4.8148730907728032E-4</v>
      </c>
      <c r="I42" s="113">
        <v>1.4025663360698477E-2</v>
      </c>
      <c r="J42" s="104">
        <v>0</v>
      </c>
      <c r="K42" s="104">
        <v>8.2746138122685709E-4</v>
      </c>
      <c r="L42" s="104">
        <v>0</v>
      </c>
      <c r="M42" s="113">
        <v>3.7001889272934648E-3</v>
      </c>
      <c r="N42" s="104">
        <v>5.5215278380067083E-4</v>
      </c>
      <c r="O42" s="104">
        <v>5.9904664059086583E-4</v>
      </c>
      <c r="P42" s="104">
        <v>4.6893856790194998E-5</v>
      </c>
      <c r="Q42" s="113">
        <v>3.5286635493069346E-2</v>
      </c>
    </row>
    <row r="43" spans="1:17" x14ac:dyDescent="0.25">
      <c r="A43" s="103" t="s">
        <v>20</v>
      </c>
      <c r="B43" s="104">
        <v>2.136553460587187E-4</v>
      </c>
      <c r="C43" s="104">
        <v>1.6850122672255996E-4</v>
      </c>
      <c r="D43" s="104">
        <v>-4.5154119336158734E-5</v>
      </c>
      <c r="E43" s="113">
        <v>2.5555949274662035E-4</v>
      </c>
      <c r="F43" s="104">
        <v>3.828085668067104E-3</v>
      </c>
      <c r="G43" s="104">
        <v>5.0922946884678702E-3</v>
      </c>
      <c r="H43" s="104">
        <v>1.2642090204007662E-3</v>
      </c>
      <c r="I43" s="113">
        <v>1.4948428299060014E-2</v>
      </c>
      <c r="J43" s="104">
        <v>0</v>
      </c>
      <c r="K43" s="104">
        <v>0</v>
      </c>
      <c r="L43" s="104">
        <v>0</v>
      </c>
      <c r="M43" s="113">
        <v>0</v>
      </c>
      <c r="N43" s="104">
        <v>6.9279547401404924E-5</v>
      </c>
      <c r="O43" s="104">
        <v>6.2745467303726378E-5</v>
      </c>
      <c r="P43" s="104">
        <v>-6.5340800976785462E-6</v>
      </c>
      <c r="Q43" s="113">
        <v>3.6960000834076177E-3</v>
      </c>
    </row>
    <row r="44" spans="1:17" x14ac:dyDescent="0.25">
      <c r="A44" s="135" t="s">
        <v>21</v>
      </c>
      <c r="B44" s="104">
        <v>1.8057826891594266E-4</v>
      </c>
      <c r="C44" s="104">
        <v>3.6762294947768605E-4</v>
      </c>
      <c r="D44" s="104">
        <v>1.8704468056174339E-4</v>
      </c>
      <c r="E44" s="113">
        <v>5.5755994373396067E-4</v>
      </c>
      <c r="F44" s="104">
        <v>3.9848762227123889E-5</v>
      </c>
      <c r="G44" s="104">
        <v>1.2035801908754283E-5</v>
      </c>
      <c r="H44" s="104">
        <v>-2.7812960318369605E-5</v>
      </c>
      <c r="I44" s="113">
        <v>3.5331089982311076E-5</v>
      </c>
      <c r="J44" s="104">
        <v>0</v>
      </c>
      <c r="K44" s="104">
        <v>0</v>
      </c>
      <c r="L44" s="104">
        <v>0</v>
      </c>
      <c r="M44" s="113">
        <v>0</v>
      </c>
      <c r="N44" s="104">
        <v>2.6044942632107114E-7</v>
      </c>
      <c r="O44" s="104">
        <v>0</v>
      </c>
      <c r="P44" s="104">
        <v>-2.6044942632107114E-7</v>
      </c>
      <c r="Q44" s="113">
        <v>0</v>
      </c>
    </row>
    <row r="45" spans="1:17" x14ac:dyDescent="0.25">
      <c r="A45" s="76"/>
      <c r="B45" s="94">
        <v>0.61034499912358786</v>
      </c>
      <c r="C45" s="94">
        <v>0.65934246821198672</v>
      </c>
      <c r="D45" s="77"/>
      <c r="E45" s="113">
        <v>1</v>
      </c>
      <c r="F45" s="94">
        <v>0.38965447997755964</v>
      </c>
      <c r="G45" s="94">
        <v>0.340657531788013</v>
      </c>
      <c r="H45" s="77"/>
      <c r="I45" s="113">
        <v>1</v>
      </c>
      <c r="J45" s="94">
        <v>0.26657181098560051</v>
      </c>
      <c r="K45" s="94">
        <v>0.22362679243843661</v>
      </c>
      <c r="L45" s="115"/>
      <c r="M45" s="113">
        <v>1</v>
      </c>
      <c r="N45" s="94">
        <v>1.691349892881492E-2</v>
      </c>
      <c r="O45" s="94">
        <v>1.6976587090841367E-2</v>
      </c>
      <c r="P45" s="77">
        <v>6.3088162026444958E-5</v>
      </c>
      <c r="Q45" s="113">
        <v>1</v>
      </c>
    </row>
    <row r="46" spans="1:17" x14ac:dyDescent="0.25">
      <c r="A46" s="76"/>
      <c r="B46" s="116"/>
      <c r="C46" s="116"/>
      <c r="D46" s="77"/>
      <c r="E46" s="139"/>
      <c r="F46" s="116"/>
      <c r="G46" s="116"/>
      <c r="H46" s="77"/>
      <c r="I46" s="139"/>
      <c r="J46" s="116"/>
      <c r="K46" s="116"/>
      <c r="L46" s="117"/>
      <c r="M46" s="139"/>
      <c r="N46" s="116"/>
      <c r="O46" s="116"/>
      <c r="P46" s="77"/>
      <c r="Q46" s="139"/>
    </row>
    <row r="47" spans="1:17" x14ac:dyDescent="0.25">
      <c r="A47" s="76"/>
      <c r="B47" s="116"/>
      <c r="C47" s="116"/>
      <c r="D47" s="77"/>
      <c r="E47" s="139"/>
      <c r="F47" s="116"/>
      <c r="G47" s="116"/>
      <c r="H47" s="77"/>
      <c r="I47" s="139"/>
      <c r="J47" s="116"/>
      <c r="K47" s="116"/>
      <c r="L47" s="117"/>
      <c r="M47" s="139"/>
      <c r="N47" s="116"/>
      <c r="O47" s="116"/>
      <c r="P47" s="77"/>
      <c r="Q47" s="139"/>
    </row>
    <row r="48" spans="1:17" ht="15.75" x14ac:dyDescent="0.25">
      <c r="A48" s="136" t="s">
        <v>56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M48" s="85"/>
      <c r="N48" s="85"/>
      <c r="O48" s="85"/>
      <c r="P48" s="85"/>
      <c r="Q48" s="85"/>
    </row>
    <row r="49" spans="1:17" x14ac:dyDescent="0.25">
      <c r="A49" s="66"/>
    </row>
    <row r="50" spans="1:17" ht="15.75" thickBot="1" x14ac:dyDescent="0.3"/>
    <row r="51" spans="1:17" ht="24.75" customHeight="1" thickBot="1" x14ac:dyDescent="0.3">
      <c r="A51" s="137" t="s">
        <v>57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</row>
    <row r="5969" spans="1:1" x14ac:dyDescent="0.25">
      <c r="A5969" t="s">
        <v>25</v>
      </c>
    </row>
    <row r="5970" spans="1:1" x14ac:dyDescent="0.25">
      <c r="A5970" t="s">
        <v>26</v>
      </c>
    </row>
    <row r="5971" spans="1:1" x14ac:dyDescent="0.25">
      <c r="A5971" t="s">
        <v>27</v>
      </c>
    </row>
    <row r="5972" spans="1:1" x14ac:dyDescent="0.25">
      <c r="A5972" t="s">
        <v>28</v>
      </c>
    </row>
    <row r="5973" spans="1:1" x14ac:dyDescent="0.25">
      <c r="A5973" t="s">
        <v>29</v>
      </c>
    </row>
    <row r="5974" spans="1:1" x14ac:dyDescent="0.25">
      <c r="A5974" t="s">
        <v>30</v>
      </c>
    </row>
  </sheetData>
  <mergeCells count="16">
    <mergeCell ref="A17:A18"/>
    <mergeCell ref="B17:E17"/>
    <mergeCell ref="F17:I17"/>
    <mergeCell ref="J17:M17"/>
    <mergeCell ref="N17:Q17"/>
    <mergeCell ref="A32:A33"/>
    <mergeCell ref="B32:E32"/>
    <mergeCell ref="F32:I32"/>
    <mergeCell ref="J32:M32"/>
    <mergeCell ref="N32:Q32"/>
    <mergeCell ref="A1:Q1"/>
    <mergeCell ref="A2:A3"/>
    <mergeCell ref="B2:E2"/>
    <mergeCell ref="F2:I2"/>
    <mergeCell ref="J2:M2"/>
    <mergeCell ref="N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COOP</vt:lpstr>
      <vt:lpstr>DENNER</vt:lpstr>
      <vt:lpstr>SPAR</vt:lpstr>
      <vt:lpstr>VOLG</vt:lpstr>
      <vt:lpstr>MANOR</vt:lpstr>
      <vt:lpstr>GLOBUS</vt:lpstr>
      <vt:lpstr>TOTAL SWITZERLAND</vt:lpstr>
      <vt:lpstr>Example_2019</vt:lpstr>
      <vt:lpstr>Trans.</vt:lpstr>
      <vt:lpstr>DEF</vt:lpstr>
    </vt:vector>
  </TitlesOfParts>
  <Company>Nielsen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Taili, Rakesh Ratanlal</dc:creator>
  <cp:lastModifiedBy>Mondoux Alexandre</cp:lastModifiedBy>
  <dcterms:created xsi:type="dcterms:W3CDTF">2017-01-13T17:22:43Z</dcterms:created>
  <dcterms:modified xsi:type="dcterms:W3CDTF">2019-07-12T16:20:05Z</dcterms:modified>
</cp:coreProperties>
</file>